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2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</definedNames>
  <calcPr calcId="125725"/>
</workbook>
</file>

<file path=xl/calcChain.xml><?xml version="1.0" encoding="utf-8"?>
<calcChain xmlns="http://schemas.openxmlformats.org/spreadsheetml/2006/main">
  <c r="A25" i="4"/>
  <c r="A24"/>
  <c r="A23"/>
  <c r="A7" i="3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2" i="4" l="1"/>
  <c r="A21"/>
  <c r="A20"/>
  <c r="A19"/>
  <c r="A18"/>
  <c r="K79" i="3"/>
  <c r="K76"/>
  <c r="K73"/>
  <c r="K69"/>
  <c r="K66"/>
  <c r="K62"/>
  <c r="K51"/>
  <c r="K50"/>
  <c r="K49"/>
  <c r="K46"/>
  <c r="K45"/>
  <c r="K44"/>
  <c r="K43"/>
  <c r="K42"/>
  <c r="K41"/>
  <c r="A16" i="2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5"/>
  <c r="A14"/>
  <c r="A7"/>
  <c r="A8" s="1"/>
  <c r="A9" s="1"/>
  <c r="A10" s="1"/>
  <c r="A11" s="1"/>
  <c r="A12" s="1"/>
  <c r="A13" s="1"/>
  <c r="A8" i="4" l="1"/>
  <c r="A9" s="1"/>
  <c r="A10" s="1"/>
  <c r="A11" s="1"/>
  <c r="A12" s="1"/>
  <c r="A13" s="1"/>
  <c r="A14" s="1"/>
  <c r="A15" s="1"/>
  <c r="A16" s="1"/>
  <c r="A17" s="1"/>
  <c r="A14" i="5"/>
  <c r="A15" s="1"/>
  <c r="A9" l="1"/>
  <c r="A10" s="1"/>
  <c r="A11" s="1"/>
  <c r="A12" s="1"/>
  <c r="A13" s="1"/>
  <c r="A8"/>
  <c r="A7"/>
  <c r="A7" i="4"/>
  <c r="A30" i="3" l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9" s="1"/>
  <c r="A50" s="1"/>
  <c r="A51" s="1"/>
</calcChain>
</file>

<file path=xl/sharedStrings.xml><?xml version="1.0" encoding="utf-8"?>
<sst xmlns="http://schemas.openxmlformats.org/spreadsheetml/2006/main" count="1161" uniqueCount="240">
  <si>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</si>
  <si>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</si>
  <si>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</si>
  <si>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</si>
  <si>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</si>
  <si>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</si>
  <si>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</si>
  <si>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</si>
  <si>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</si>
  <si>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</si>
  <si>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</si>
  <si>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</si>
  <si>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</si>
  <si>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</si>
  <si>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</si>
  <si>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</si>
  <si>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</si>
  <si>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</si>
  <si>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</si>
  <si>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</si>
  <si>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</si>
  <si>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</si>
  <si>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</si>
  <si>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</si>
  <si>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</si>
  <si>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</si>
  <si>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</si>
  <si>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</si>
  <si>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</si>
  <si>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</si>
  <si>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</si>
  <si>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</si>
  <si>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</si>
  <si>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</si>
  <si>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</si>
  <si>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Условная единица</t>
  </si>
  <si>
    <t>г. Нижний Новгород</t>
  </si>
  <si>
    <t>нет</t>
  </si>
  <si>
    <t>Поставка спецодежды</t>
  </si>
  <si>
    <t>10 000 000, 00</t>
  </si>
  <si>
    <t>Поставка технической соли</t>
  </si>
  <si>
    <t>да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</si>
  <si>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</si>
  <si>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</si>
  <si>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Поставка каменного угля</t>
  </si>
  <si>
    <t>сентябрь-декабрь 2014</t>
  </si>
  <si>
    <t>поставка автомобильных запчастей для легкового автотранспорта ОАО «Теплоэнерго»</t>
  </si>
  <si>
    <t>поставка автомобильных запчастей для грузового автотранспорта ОАО «Теплоэнерго»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</si>
  <si>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</si>
  <si>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</si>
  <si>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</si>
  <si>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</si>
  <si>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</si>
  <si>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</si>
  <si>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</si>
  <si>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</si>
  <si>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</si>
  <si>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</si>
  <si>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</si>
  <si>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</si>
  <si>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</si>
  <si>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3 000 000.00</t>
  </si>
  <si>
    <t>19 500 000.00</t>
  </si>
  <si>
    <t>9 500 000.00</t>
  </si>
  <si>
    <t>12 000 000.00</t>
  </si>
  <si>
    <t>12 500 000.00</t>
  </si>
  <si>
    <t>40 000 000.00</t>
  </si>
  <si>
    <t>1 650 000.00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</si>
  <si>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</si>
  <si>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</si>
  <si>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</si>
  <si>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</si>
  <si>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</si>
  <si>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</si>
  <si>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</si>
  <si>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текущему ремонту тепловых сетей и сетей ГВС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</si>
  <si>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</si>
  <si>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</si>
  <si>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</si>
  <si>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</si>
  <si>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заявочному ремонту КИПиА</t>
  </si>
  <si>
    <t>Выполнение работ по оперативно-техническому обслуживанию ЭО</t>
  </si>
  <si>
    <t>Выполнение работ по контролю за режимом горения котлов (КРГ)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</si>
  <si>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</si>
  <si>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</si>
  <si>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</si>
  <si>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</si>
  <si>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</si>
  <si>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</si>
  <si>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</si>
  <si>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</si>
  <si>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</si>
  <si>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</si>
  <si>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</si>
  <si>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</si>
  <si>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</si>
  <si>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</si>
  <si>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</si>
  <si>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</si>
  <si>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</si>
  <si>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</si>
  <si>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</si>
  <si>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</si>
  <si>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</si>
  <si>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</si>
  <si>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</si>
  <si>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</si>
  <si>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</si>
  <si>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</si>
  <si>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</si>
  <si>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Поставка автомобиля (минивэн) для нужд ОАО "Теплоэнерго"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</si>
  <si>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</si>
  <si>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</si>
  <si>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</si>
  <si>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</si>
  <si>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</si>
  <si>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</si>
  <si>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</si>
  <si>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</si>
  <si>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</si>
  <si>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</si>
  <si>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</si>
  <si>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</si>
  <si>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</si>
  <si>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</si>
  <si>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</si>
  <si>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</si>
  <si>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</si>
  <si>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</si>
  <si>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</si>
  <si>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</si>
  <si>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</si>
  <si>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</si>
  <si>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</si>
  <si>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</si>
  <si>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</si>
  <si>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</si>
  <si>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</si>
  <si>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</si>
  <si>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</si>
  <si>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</si>
  <si>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</si>
  <si>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</si>
  <si>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</si>
  <si>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</si>
  <si>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</si>
  <si>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</si>
  <si>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</si>
  <si>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</si>
  <si>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</si>
  <si>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</si>
  <si>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</si>
  <si>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</si>
  <si>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</si>
  <si>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</si>
  <si>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</si>
  <si>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</si>
  <si>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</si>
  <si>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</si>
  <si>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</si>
  <si>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</si>
  <si>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</si>
  <si>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</si>
  <si>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</si>
  <si>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</si>
  <si>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</si>
  <si>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</si>
  <si>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</si>
  <si>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 xml:space="preserve">выполнение строительно-монтажных работ по реконструкции тепловых сетей в г.Н.Новгород:
- реконструкция ТТО и ГВС от ТК-6-2-1 у ж/д ул.Совнаркомовская. 30 до ж/д ул.Совнаркомовская, 32 (инв. № 000050387 «Т/тр от кот. до гос-тиницы *Центральная*»; инв. № 000055874 «Теплотрасса ГВС от ТК-48 у д. 34 ул. Совнаркомовская до д. 14 ул. Советская  и теплотрасса ГВС к МЛПУ «Городская больница № 4» по бульвару Мира, 6/29.»
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</si>
  <si>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</si>
  <si>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</si>
  <si>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II квартал</t>
  </si>
  <si>
    <t>I квартал</t>
  </si>
  <si>
    <t>III квартал</t>
  </si>
  <si>
    <t>IV квартал</t>
  </si>
  <si>
    <t>40.13</t>
  </si>
  <si>
    <t>поставка электроэнергии (мощности)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</si>
  <si>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</si>
  <si>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</si>
  <si>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</si>
  <si>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</si>
  <si>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</si>
  <si>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Поставка противогазов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</si>
  <si>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</si>
  <si>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</si>
  <si>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</si>
  <si>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</si>
  <si>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</si>
  <si>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</si>
  <si>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</si>
  <si>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</si>
  <si>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</si>
  <si>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 трассы  ГВС от УТ-2 в районе котельной ул. Горная, 13-а до точки А (точки присоединения) в районе здания ул. Горная, 11/2  (инв № 000057141 "Т/тр отоп.гвс от УТ-1 до у.Энергетиковд.2от ТК3доТК4")</t>
  </si>
  <si>
    <t xml:space="preserve">Реконструкция  (инв.№000058833)  "Т/т.ГВС от кот.Горная,до ж/д 20,12,16,14а,6,4,2а у.Горная трасса ГВСот УТдо нар.ст.зд.МДОУ №271 по ул. Горная,10а" на участке подающего трубопровода  ГВС от точки Б в районе ул. Горная, 12 до УТ-10н в районе жилого дома ул. Горная, 6 </t>
  </si>
  <si>
    <t xml:space="preserve">Реконструкция теплотрассы отопления от ТК-3н в районе жилого дома ул. Горная, 20 до точки А (УТ-10н)  (Инв. № 000058832 «Т/т.от.от кот.Горная,до ж/д 20,12,16,14а,6,4,2а у.Горная и тр.отоп.от УТ до нар.стены зд.МДОУ271 Гор»)
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</si>
  <si>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</si>
  <si>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</si>
  <si>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</si>
  <si>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</si>
  <si>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</si>
  <si>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</si>
  <si>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существующих сетей водоснабжения кот. И. Романова,3 (СМР)</t>
  </si>
  <si>
    <t>Реконструкция существующих сетей канализации кот. ул. Таллинская,15 (СМР)</t>
  </si>
  <si>
    <t>Техническое перевооружение комплекса оборудования химводоподготовки системы теплоснабжения НТЦ (СМР)</t>
  </si>
  <si>
    <t>декабрь 2015</t>
  </si>
  <si>
    <t>Монтаж БАВР на НПС-2 (ПСД)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</si>
  <si>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</si>
  <si>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</si>
  <si>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</si>
  <si>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</si>
  <si>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</si>
  <si>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Устройство асфальтобетонного покрытия подъездных путей и территории производственной базы по адресу: ул.Левинка,51 (инв. № 000012037 «Благоустройство/подъездные пути пос. Левинка»)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</si>
  <si>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</si>
  <si>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</si>
  <si>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</si>
  <si>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</si>
  <si>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</si>
  <si>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</si>
  <si>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</si>
  <si>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</si>
  <si>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Выполнение работ по текущему ремонту водоподогревателей</t>
  </si>
  <si>
    <t>Выполнение работ по текущему ремонту котельного оборудования импортного производства</t>
  </si>
  <si>
    <t>июль-сентябрь 2015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</si>
  <si>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</si>
  <si>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</si>
  <si>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химической промывке оборудования (ВВП, котлы)</t>
  </si>
  <si>
    <t>Реконструкция т/трассы от ТК-322д к 8 до ТК-322д к 10 пл. Революции (инв. № 000058684 «Т/т.к д.4пл.Револ.отТК-322Б ул.М.Казакова») II этап</t>
  </si>
  <si>
    <t xml:space="preserve">Реконструкция блочно-модульной котельной ул. Путейская, 31а, в части увеличения высоты дымовой трубы (инв. № 89120 «Блочно-модульная котельная установка») </t>
  </si>
  <si>
    <t xml:space="preserve">Разработка проектно-сметной документации (в том числе, при необходимости, проектно-изыскательные работы)  по установке блока быстродействующих сбросных устройств  по  защите  от повышения давления сетевой воды и гидравлических ударов </t>
  </si>
  <si>
    <t>Реконструкция котельной ул.Вольская, 15б "под ключ"</t>
  </si>
  <si>
    <t>Реконструкция котельной ул.Июльских дней, 1а " под ключ"</t>
  </si>
  <si>
    <t>Поставка смолы ионообменной катионит КУ-2-8 (Na форма)</t>
  </si>
  <si>
    <t>Поставка легковых автомобилей в количестве 5 шт. для нужд ОАО «Теплоэнерго»</t>
  </si>
  <si>
    <r>
      <t>2 359 166,66</t>
    </r>
    <r>
      <rPr>
        <b/>
        <sz val="12"/>
        <color theme="1"/>
        <rFont val="Times New Roman"/>
        <family val="1"/>
        <charset val="204"/>
      </rPr>
      <t xml:space="preserve"> </t>
    </r>
  </si>
  <si>
    <t>декабрь 2016</t>
  </si>
  <si>
    <t>(в редакции от 27.05.2014)</t>
  </si>
  <si>
    <t>июль-сентябрь 2019</t>
  </si>
  <si>
    <t>Открытие возобновляемой кредитной линии с лимитом задолженности 500 000 000 (пятьсот миллионов) рублей.</t>
  </si>
  <si>
    <t xml:space="preserve">Вексельный кредит в размере 250 000 000 (двести пятьдесят миллионов) рублей </t>
  </si>
  <si>
    <t>3% годовых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</si>
</sst>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74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urchase/public/purchase/info/common-info.html?purchaseId=278208&amp;&amp;purchaseMethodType=is" TargetMode="External"/><Relationship Id="rId2" Type="http://schemas.openxmlformats.org/officeDocument/2006/relationships/hyperlink" Target="http://zakupki.gov.ru/223/purchase/public/purchase/info/common-info.html?purchaseId=586814&amp;&amp;purchaseMethodType=is" TargetMode="External"/><Relationship Id="rId1" Type="http://schemas.openxmlformats.org/officeDocument/2006/relationships/hyperlink" Target="http://zakupki.gov.ru/223/purchase/public/purchase/info/common-info.html?purchaseId=554606&amp;&amp;purchaseMethodType=i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topLeftCell="A4" zoomScaleNormal="80" workbookViewId="0">
      <selection activeCell="E10" sqref="E10:O10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74"/>
      <c r="C1" s="75"/>
      <c r="D1" s="75"/>
      <c r="E1" s="75"/>
      <c r="F1" s="75"/>
      <c r="G1" s="75"/>
      <c r="H1" s="14"/>
      <c r="I1" s="17"/>
      <c r="J1" s="17"/>
      <c r="K1" s="71" t="s">
        <v>31</v>
      </c>
      <c r="L1" s="72"/>
      <c r="M1" s="72"/>
      <c r="N1" s="72"/>
      <c r="O1" s="72"/>
    </row>
    <row r="2" spans="1:15" ht="24.75" customHeight="1">
      <c r="A2" s="18"/>
      <c r="B2" s="76"/>
      <c r="C2" s="75"/>
      <c r="D2" s="75"/>
      <c r="E2" s="75"/>
      <c r="F2" s="75"/>
      <c r="G2" s="75"/>
      <c r="H2" s="15"/>
      <c r="I2" s="17"/>
      <c r="J2" s="17"/>
      <c r="K2" s="73" t="s">
        <v>32</v>
      </c>
      <c r="L2" s="72"/>
      <c r="M2" s="72"/>
      <c r="N2" s="72"/>
      <c r="O2" s="72"/>
    </row>
    <row r="3" spans="1:15" ht="24.75" customHeight="1">
      <c r="A3" s="18"/>
      <c r="B3" s="76"/>
      <c r="C3" s="75"/>
      <c r="D3" s="75"/>
      <c r="E3" s="75"/>
      <c r="F3" s="75"/>
      <c r="G3" s="75"/>
      <c r="H3" s="15"/>
      <c r="I3" s="17"/>
      <c r="J3" s="17"/>
      <c r="K3" s="73" t="s">
        <v>27</v>
      </c>
      <c r="L3" s="72"/>
      <c r="M3" s="72"/>
      <c r="N3" s="72"/>
      <c r="O3" s="72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72" t="s">
        <v>112</v>
      </c>
      <c r="L4" s="72"/>
      <c r="M4" s="72"/>
      <c r="N4" s="72"/>
      <c r="O4" s="72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77" t="s">
        <v>30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22.5" customHeight="1">
      <c r="A7" s="77" t="s">
        <v>34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5.75">
      <c r="A8" s="83" t="s">
        <v>235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"/>
    </row>
    <row r="9" spans="1:15" ht="32.25" customHeight="1">
      <c r="A9" s="79" t="s">
        <v>0</v>
      </c>
      <c r="B9" s="80"/>
      <c r="C9" s="80"/>
      <c r="D9" s="80"/>
      <c r="E9" s="82" t="s">
        <v>24</v>
      </c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22.5" customHeight="1">
      <c r="A10" s="79" t="s">
        <v>1</v>
      </c>
      <c r="B10" s="80"/>
      <c r="C10" s="80"/>
      <c r="D10" s="80"/>
      <c r="E10" s="82" t="s">
        <v>25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21.75" customHeight="1">
      <c r="A11" s="79" t="s">
        <v>2</v>
      </c>
      <c r="B11" s="80"/>
      <c r="C11" s="80"/>
      <c r="D11" s="80"/>
      <c r="E11" s="82" t="s">
        <v>26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ht="23.25" customHeight="1">
      <c r="A12" s="79" t="s">
        <v>3</v>
      </c>
      <c r="B12" s="80"/>
      <c r="C12" s="80"/>
      <c r="D12" s="80"/>
      <c r="E12" s="81" t="s">
        <v>28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21.75" customHeight="1">
      <c r="A13" s="79" t="s">
        <v>4</v>
      </c>
      <c r="B13" s="80"/>
      <c r="C13" s="80"/>
      <c r="D13" s="80"/>
      <c r="E13" s="84">
        <v>5257087027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5" ht="22.5" customHeight="1">
      <c r="A14" s="79" t="s">
        <v>5</v>
      </c>
      <c r="B14" s="80"/>
      <c r="C14" s="80"/>
      <c r="D14" s="80"/>
      <c r="E14" s="84">
        <v>525701001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22.5" customHeight="1">
      <c r="A15" s="79" t="s">
        <v>6</v>
      </c>
      <c r="B15" s="80"/>
      <c r="C15" s="80"/>
      <c r="D15" s="80"/>
      <c r="E15" s="84">
        <v>22401365000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100" zoomScaleSheetLayoutView="100" workbookViewId="0">
      <selection activeCell="D20" sqref="D2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88" t="s">
        <v>21</v>
      </c>
      <c r="B1" s="88" t="s">
        <v>7</v>
      </c>
      <c r="C1" s="88" t="s">
        <v>8</v>
      </c>
      <c r="D1" s="88" t="s">
        <v>9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</v>
      </c>
      <c r="O1" s="88" t="s">
        <v>23</v>
      </c>
    </row>
    <row r="2" spans="1:15" ht="37.5" customHeight="1">
      <c r="A2" s="88"/>
      <c r="B2" s="88"/>
      <c r="C2" s="88"/>
      <c r="D2" s="88" t="s">
        <v>11</v>
      </c>
      <c r="E2" s="88" t="s">
        <v>12</v>
      </c>
      <c r="F2" s="88" t="s">
        <v>13</v>
      </c>
      <c r="G2" s="88"/>
      <c r="H2" s="88" t="s">
        <v>14</v>
      </c>
      <c r="I2" s="88" t="s">
        <v>15</v>
      </c>
      <c r="J2" s="88"/>
      <c r="K2" s="88" t="s">
        <v>33</v>
      </c>
      <c r="L2" s="88" t="s">
        <v>16</v>
      </c>
      <c r="M2" s="88"/>
      <c r="N2" s="88"/>
      <c r="O2" s="88"/>
    </row>
    <row r="3" spans="1:15" ht="102" customHeight="1">
      <c r="A3" s="88"/>
      <c r="B3" s="88"/>
      <c r="C3" s="88"/>
      <c r="D3" s="88"/>
      <c r="E3" s="88"/>
      <c r="F3" s="5" t="s">
        <v>17</v>
      </c>
      <c r="G3" s="5" t="s">
        <v>18</v>
      </c>
      <c r="H3" s="88"/>
      <c r="I3" s="5" t="s">
        <v>19</v>
      </c>
      <c r="J3" s="5" t="s">
        <v>18</v>
      </c>
      <c r="K3" s="88"/>
      <c r="L3" s="7" t="s">
        <v>29</v>
      </c>
      <c r="M3" s="9" t="s">
        <v>22</v>
      </c>
      <c r="N3" s="88"/>
      <c r="O3" s="88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85" t="s">
        <v>172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1">
      <c r="A6" s="21">
        <v>1</v>
      </c>
      <c r="B6" s="21">
        <v>65</v>
      </c>
      <c r="C6" s="21">
        <v>6500000</v>
      </c>
      <c r="D6" s="50" t="s">
        <v>52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53</v>
      </c>
      <c r="L6" s="23" t="s">
        <v>94</v>
      </c>
      <c r="M6" s="27" t="s">
        <v>96</v>
      </c>
      <c r="N6" s="34" t="s">
        <v>90</v>
      </c>
      <c r="O6" s="26" t="s">
        <v>37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52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41" t="s">
        <v>53</v>
      </c>
      <c r="L7" s="23" t="s">
        <v>94</v>
      </c>
      <c r="M7" s="27" t="s">
        <v>95</v>
      </c>
      <c r="N7" s="24" t="s">
        <v>91</v>
      </c>
      <c r="O7" s="26" t="s">
        <v>37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72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4130000</v>
      </c>
      <c r="L8" s="23" t="s">
        <v>94</v>
      </c>
      <c r="M8" s="27" t="s">
        <v>97</v>
      </c>
      <c r="N8" s="24" t="s">
        <v>91</v>
      </c>
      <c r="O8" s="26" t="s">
        <v>37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73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4130000</v>
      </c>
      <c r="L9" s="23" t="s">
        <v>94</v>
      </c>
      <c r="M9" s="27" t="s">
        <v>97</v>
      </c>
      <c r="N9" s="24" t="s">
        <v>91</v>
      </c>
      <c r="O9" s="26" t="s">
        <v>37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74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5900000</v>
      </c>
      <c r="L10" s="23" t="s">
        <v>94</v>
      </c>
      <c r="M10" s="27" t="s">
        <v>97</v>
      </c>
      <c r="N10" s="24" t="s">
        <v>91</v>
      </c>
      <c r="O10" s="26" t="s">
        <v>37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136</v>
      </c>
      <c r="E11" s="40" t="s">
        <v>93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41">
        <v>11800000</v>
      </c>
      <c r="L11" s="42" t="s">
        <v>94</v>
      </c>
      <c r="M11" s="27" t="s">
        <v>97</v>
      </c>
      <c r="N11" s="34" t="s">
        <v>90</v>
      </c>
      <c r="O11" s="34" t="s">
        <v>37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140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2950000</v>
      </c>
      <c r="L12" s="23" t="s">
        <v>94</v>
      </c>
      <c r="M12" s="27" t="s">
        <v>95</v>
      </c>
      <c r="N12" s="24" t="s">
        <v>91</v>
      </c>
      <c r="O12" s="26" t="s">
        <v>37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108</v>
      </c>
      <c r="E13" s="30" t="s">
        <v>93</v>
      </c>
      <c r="F13" s="31">
        <v>876</v>
      </c>
      <c r="G13" s="31" t="s">
        <v>35</v>
      </c>
      <c r="H13" s="31">
        <v>1</v>
      </c>
      <c r="I13" s="31">
        <v>22401000000</v>
      </c>
      <c r="J13" s="31" t="s">
        <v>36</v>
      </c>
      <c r="K13" s="46">
        <v>19000000</v>
      </c>
      <c r="L13" s="32" t="s">
        <v>94</v>
      </c>
      <c r="M13" s="47" t="s">
        <v>148</v>
      </c>
      <c r="N13" s="31" t="s">
        <v>90</v>
      </c>
      <c r="O13" s="33" t="s">
        <v>37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124</v>
      </c>
      <c r="E14" s="34" t="s">
        <v>111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1927904</v>
      </c>
      <c r="L14" s="23" t="s">
        <v>94</v>
      </c>
      <c r="M14" s="27" t="s">
        <v>98</v>
      </c>
      <c r="N14" s="27" t="s">
        <v>91</v>
      </c>
      <c r="O14" s="27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113</v>
      </c>
      <c r="E15" s="34" t="s">
        <v>111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35">
        <v>760000</v>
      </c>
      <c r="L15" s="42" t="s">
        <v>94</v>
      </c>
      <c r="M15" s="27" t="s">
        <v>114</v>
      </c>
      <c r="N15" s="27" t="s">
        <v>90</v>
      </c>
      <c r="O15" s="37" t="s">
        <v>37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115</v>
      </c>
      <c r="E16" s="34" t="s">
        <v>111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35">
        <v>1093500</v>
      </c>
      <c r="L16" s="42" t="s">
        <v>94</v>
      </c>
      <c r="M16" s="27" t="s">
        <v>97</v>
      </c>
      <c r="N16" s="27" t="s">
        <v>91</v>
      </c>
      <c r="O16" s="37" t="s">
        <v>37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125</v>
      </c>
      <c r="E17" s="34" t="s">
        <v>111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35">
        <v>1182391.3700000001</v>
      </c>
      <c r="L17" s="42" t="s">
        <v>94</v>
      </c>
      <c r="M17" s="27" t="s">
        <v>122</v>
      </c>
      <c r="N17" s="27" t="s">
        <v>91</v>
      </c>
      <c r="O17" s="37" t="s">
        <v>37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126</v>
      </c>
      <c r="E18" s="34" t="s">
        <v>111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35">
        <v>1192827.49</v>
      </c>
      <c r="L18" s="42" t="s">
        <v>94</v>
      </c>
      <c r="M18" s="27" t="s">
        <v>127</v>
      </c>
      <c r="N18" s="27" t="s">
        <v>91</v>
      </c>
      <c r="O18" s="37" t="s">
        <v>37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128</v>
      </c>
      <c r="E19" s="34" t="s">
        <v>111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35">
        <v>735065.23</v>
      </c>
      <c r="L19" s="42" t="s">
        <v>94</v>
      </c>
      <c r="M19" s="27" t="s">
        <v>127</v>
      </c>
      <c r="N19" s="27" t="s">
        <v>91</v>
      </c>
      <c r="O19" s="37" t="s">
        <v>37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129</v>
      </c>
      <c r="E20" s="34" t="s">
        <v>111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35">
        <v>1167116.19</v>
      </c>
      <c r="L20" s="42" t="s">
        <v>94</v>
      </c>
      <c r="M20" s="27" t="s">
        <v>127</v>
      </c>
      <c r="N20" s="27" t="s">
        <v>91</v>
      </c>
      <c r="O20" s="37" t="s">
        <v>37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130</v>
      </c>
      <c r="E21" s="34" t="s">
        <v>111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35" t="s">
        <v>131</v>
      </c>
      <c r="L21" s="42" t="s">
        <v>94</v>
      </c>
      <c r="M21" s="42" t="s">
        <v>132</v>
      </c>
      <c r="N21" s="27" t="s">
        <v>91</v>
      </c>
      <c r="O21" s="37" t="s">
        <v>37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133</v>
      </c>
      <c r="E22" s="34" t="s">
        <v>111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35">
        <v>1980593.33</v>
      </c>
      <c r="L22" s="42" t="s">
        <v>94</v>
      </c>
      <c r="M22" s="27" t="s">
        <v>127</v>
      </c>
      <c r="N22" s="27" t="s">
        <v>91</v>
      </c>
      <c r="O22" s="37" t="s">
        <v>37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134</v>
      </c>
      <c r="E23" s="34" t="s">
        <v>111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35">
        <v>3098971.39</v>
      </c>
      <c r="L23" s="42" t="s">
        <v>94</v>
      </c>
      <c r="M23" s="27" t="s">
        <v>127</v>
      </c>
      <c r="N23" s="27" t="s">
        <v>91</v>
      </c>
      <c r="O23" s="37" t="s">
        <v>37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135</v>
      </c>
      <c r="E24" s="34" t="s">
        <v>111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35">
        <v>5360000</v>
      </c>
      <c r="L24" s="42" t="s">
        <v>94</v>
      </c>
      <c r="M24" s="27" t="s">
        <v>97</v>
      </c>
      <c r="N24" s="27" t="s">
        <v>90</v>
      </c>
      <c r="O24" s="37" t="s">
        <v>37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137</v>
      </c>
      <c r="E25" s="34" t="s">
        <v>111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35">
        <v>8437887.7799999993</v>
      </c>
      <c r="L25" s="42" t="s">
        <v>94</v>
      </c>
      <c r="M25" s="27" t="s">
        <v>127</v>
      </c>
      <c r="N25" s="27" t="s">
        <v>91</v>
      </c>
      <c r="O25" s="37" t="s">
        <v>37</v>
      </c>
    </row>
    <row r="26" spans="1:15" ht="42">
      <c r="A26" s="21">
        <f t="shared" si="0"/>
        <v>21</v>
      </c>
      <c r="B26" s="29" t="s">
        <v>138</v>
      </c>
      <c r="C26" s="29">
        <v>9111000</v>
      </c>
      <c r="D26" s="36" t="s">
        <v>139</v>
      </c>
      <c r="E26" s="34" t="s">
        <v>111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35">
        <v>3045000</v>
      </c>
      <c r="L26" s="42" t="s">
        <v>94</v>
      </c>
      <c r="M26" s="27" t="s">
        <v>97</v>
      </c>
      <c r="N26" s="27" t="s">
        <v>91</v>
      </c>
      <c r="O26" s="37" t="s">
        <v>37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121</v>
      </c>
      <c r="E27" s="34" t="s">
        <v>111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35">
        <v>20000793</v>
      </c>
      <c r="L27" s="42" t="s">
        <v>94</v>
      </c>
      <c r="M27" s="42" t="s">
        <v>123</v>
      </c>
      <c r="N27" s="42" t="s">
        <v>90</v>
      </c>
      <c r="O27" s="37" t="s">
        <v>37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121</v>
      </c>
      <c r="E28" s="34" t="s">
        <v>111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35">
        <v>20000125</v>
      </c>
      <c r="L28" s="42" t="s">
        <v>94</v>
      </c>
      <c r="M28" s="42" t="s">
        <v>123</v>
      </c>
      <c r="N28" s="42" t="s">
        <v>90</v>
      </c>
      <c r="O28" s="37" t="s">
        <v>37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143</v>
      </c>
      <c r="E29" s="34" t="s">
        <v>111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32816918.370000001</v>
      </c>
      <c r="L29" s="42" t="s">
        <v>94</v>
      </c>
      <c r="M29" s="42" t="s">
        <v>123</v>
      </c>
      <c r="N29" s="42" t="s">
        <v>90</v>
      </c>
      <c r="O29" s="37" t="s">
        <v>37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144</v>
      </c>
      <c r="E30" s="34" t="s">
        <v>111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17521185.52</v>
      </c>
      <c r="L30" s="42" t="s">
        <v>94</v>
      </c>
      <c r="M30" s="42" t="s">
        <v>123</v>
      </c>
      <c r="N30" s="42" t="s">
        <v>90</v>
      </c>
      <c r="O30" s="37" t="s">
        <v>37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145</v>
      </c>
      <c r="E31" s="34" t="s">
        <v>111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35">
        <v>6307557.8700000001</v>
      </c>
      <c r="L31" s="42" t="s">
        <v>94</v>
      </c>
      <c r="M31" s="42" t="s">
        <v>123</v>
      </c>
      <c r="N31" s="27" t="s">
        <v>91</v>
      </c>
      <c r="O31" s="37" t="s">
        <v>37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146</v>
      </c>
      <c r="E32" s="34" t="s">
        <v>111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35">
        <v>1396237.51</v>
      </c>
      <c r="L32" s="42" t="s">
        <v>94</v>
      </c>
      <c r="M32" s="42" t="s">
        <v>123</v>
      </c>
      <c r="N32" s="27" t="s">
        <v>91</v>
      </c>
      <c r="O32" s="37" t="s">
        <v>37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147</v>
      </c>
      <c r="E33" s="34" t="s">
        <v>111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35">
        <v>34165479.079999998</v>
      </c>
      <c r="L33" s="42" t="s">
        <v>94</v>
      </c>
      <c r="M33" s="42" t="s">
        <v>123</v>
      </c>
      <c r="N33" s="42" t="s">
        <v>90</v>
      </c>
      <c r="O33" s="37" t="s">
        <v>37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151</v>
      </c>
      <c r="E34" s="34" t="s">
        <v>111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3">
        <v>875766.97</v>
      </c>
      <c r="L34" s="42" t="s">
        <v>94</v>
      </c>
      <c r="M34" s="42" t="s">
        <v>148</v>
      </c>
      <c r="N34" s="27" t="s">
        <v>91</v>
      </c>
      <c r="O34" s="37" t="s">
        <v>37</v>
      </c>
    </row>
    <row r="35" spans="1:15" ht="42">
      <c r="A35" s="21">
        <f t="shared" si="0"/>
        <v>30</v>
      </c>
      <c r="B35" s="29" t="s">
        <v>154</v>
      </c>
      <c r="C35" s="29">
        <v>9229000</v>
      </c>
      <c r="D35" s="36" t="s">
        <v>152</v>
      </c>
      <c r="E35" s="34" t="s">
        <v>111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35">
        <v>3590184</v>
      </c>
      <c r="L35" s="42" t="s">
        <v>94</v>
      </c>
      <c r="M35" s="42" t="s">
        <v>153</v>
      </c>
      <c r="N35" s="27" t="s">
        <v>91</v>
      </c>
      <c r="O35" s="37" t="s">
        <v>37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Normal="100" workbookViewId="0">
      <selection activeCell="K18" sqref="K1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88" t="s">
        <v>21</v>
      </c>
      <c r="B1" s="88" t="s">
        <v>7</v>
      </c>
      <c r="C1" s="88" t="s">
        <v>8</v>
      </c>
      <c r="D1" s="88" t="s">
        <v>9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</v>
      </c>
      <c r="O1" s="88" t="s">
        <v>23</v>
      </c>
    </row>
    <row r="2" spans="1:15" ht="37.5" customHeight="1">
      <c r="A2" s="88"/>
      <c r="B2" s="88"/>
      <c r="C2" s="88"/>
      <c r="D2" s="88" t="s">
        <v>11</v>
      </c>
      <c r="E2" s="88" t="s">
        <v>12</v>
      </c>
      <c r="F2" s="88" t="s">
        <v>13</v>
      </c>
      <c r="G2" s="88"/>
      <c r="H2" s="88" t="s">
        <v>14</v>
      </c>
      <c r="I2" s="88" t="s">
        <v>15</v>
      </c>
      <c r="J2" s="88"/>
      <c r="K2" s="88" t="s">
        <v>33</v>
      </c>
      <c r="L2" s="88" t="s">
        <v>16</v>
      </c>
      <c r="M2" s="88"/>
      <c r="N2" s="88"/>
      <c r="O2" s="88"/>
    </row>
    <row r="3" spans="1:15" ht="82.5" customHeight="1">
      <c r="A3" s="88"/>
      <c r="B3" s="88"/>
      <c r="C3" s="88"/>
      <c r="D3" s="88"/>
      <c r="E3" s="88"/>
      <c r="F3" s="13" t="s">
        <v>17</v>
      </c>
      <c r="G3" s="13" t="s">
        <v>18</v>
      </c>
      <c r="H3" s="88"/>
      <c r="I3" s="13" t="s">
        <v>19</v>
      </c>
      <c r="J3" s="13" t="s">
        <v>18</v>
      </c>
      <c r="K3" s="88"/>
      <c r="L3" s="13" t="s">
        <v>29</v>
      </c>
      <c r="M3" s="9" t="s">
        <v>22</v>
      </c>
      <c r="N3" s="88"/>
      <c r="O3" s="8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85" t="s">
        <v>171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1">
      <c r="A6" s="68">
        <v>1</v>
      </c>
      <c r="B6" s="21">
        <v>65</v>
      </c>
      <c r="C6" s="21">
        <v>6500000</v>
      </c>
      <c r="D6" s="53" t="s">
        <v>237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53</v>
      </c>
      <c r="L6" s="42" t="s">
        <v>98</v>
      </c>
      <c r="M6" s="42" t="s">
        <v>100</v>
      </c>
      <c r="N6" s="38" t="s">
        <v>90</v>
      </c>
      <c r="O6" s="26" t="s">
        <v>37</v>
      </c>
    </row>
    <row r="7" spans="1:15" ht="21">
      <c r="A7" s="68">
        <f>A6+1</f>
        <v>2</v>
      </c>
      <c r="B7" s="21">
        <v>45</v>
      </c>
      <c r="C7" s="21">
        <v>4500000</v>
      </c>
      <c r="D7" s="53" t="s">
        <v>75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 t="s">
        <v>62</v>
      </c>
      <c r="L7" s="23" t="s">
        <v>98</v>
      </c>
      <c r="M7" s="23" t="s">
        <v>100</v>
      </c>
      <c r="N7" s="24" t="s">
        <v>90</v>
      </c>
      <c r="O7" s="22" t="s">
        <v>37</v>
      </c>
    </row>
    <row r="8" spans="1:15" ht="21">
      <c r="A8" s="68">
        <f>A7+1</f>
        <v>3</v>
      </c>
      <c r="B8" s="21">
        <v>45</v>
      </c>
      <c r="C8" s="21">
        <v>4500000</v>
      </c>
      <c r="D8" s="53" t="s">
        <v>76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 t="s">
        <v>63</v>
      </c>
      <c r="L8" s="23" t="s">
        <v>98</v>
      </c>
      <c r="M8" s="23" t="s">
        <v>99</v>
      </c>
      <c r="N8" s="24" t="s">
        <v>91</v>
      </c>
      <c r="O8" s="22" t="s">
        <v>37</v>
      </c>
    </row>
    <row r="9" spans="1:15" ht="21">
      <c r="A9" s="68">
        <f>A8+1</f>
        <v>4</v>
      </c>
      <c r="B9" s="21">
        <v>45</v>
      </c>
      <c r="C9" s="21">
        <v>4500000</v>
      </c>
      <c r="D9" s="53" t="s">
        <v>77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64</v>
      </c>
      <c r="L9" s="23" t="s">
        <v>98</v>
      </c>
      <c r="M9" s="23" t="s">
        <v>101</v>
      </c>
      <c r="N9" s="24" t="s">
        <v>90</v>
      </c>
      <c r="O9" s="22" t="s">
        <v>37</v>
      </c>
    </row>
    <row r="10" spans="1:15" ht="21">
      <c r="A10" s="68">
        <f>A9+1</f>
        <v>5</v>
      </c>
      <c r="B10" s="21">
        <v>45</v>
      </c>
      <c r="C10" s="21">
        <v>4500000</v>
      </c>
      <c r="D10" s="53" t="s">
        <v>78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65</v>
      </c>
      <c r="L10" s="23" t="s">
        <v>98</v>
      </c>
      <c r="M10" s="23" t="s">
        <v>102</v>
      </c>
      <c r="N10" s="24" t="s">
        <v>90</v>
      </c>
      <c r="O10" s="22" t="s">
        <v>37</v>
      </c>
    </row>
    <row r="11" spans="1:15" ht="21">
      <c r="A11" s="68">
        <f>A10+1</f>
        <v>6</v>
      </c>
      <c r="B11" s="21">
        <v>45</v>
      </c>
      <c r="C11" s="21">
        <v>4500000</v>
      </c>
      <c r="D11" s="53" t="s">
        <v>79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>
        <v>23600000</v>
      </c>
      <c r="L11" s="23" t="s">
        <v>98</v>
      </c>
      <c r="M11" s="23" t="s">
        <v>101</v>
      </c>
      <c r="N11" s="24" t="s">
        <v>90</v>
      </c>
      <c r="O11" s="22" t="s">
        <v>37</v>
      </c>
    </row>
    <row r="12" spans="1:15" ht="21">
      <c r="A12" s="68">
        <f>A11+1</f>
        <v>7</v>
      </c>
      <c r="B12" s="21">
        <v>45</v>
      </c>
      <c r="C12" s="21">
        <v>4500000</v>
      </c>
      <c r="D12" s="53" t="s">
        <v>183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15104000</v>
      </c>
      <c r="L12" s="23" t="s">
        <v>98</v>
      </c>
      <c r="M12" s="23" t="s">
        <v>102</v>
      </c>
      <c r="N12" s="24" t="s">
        <v>90</v>
      </c>
      <c r="O12" s="22" t="s">
        <v>37</v>
      </c>
    </row>
    <row r="13" spans="1:15" ht="21">
      <c r="A13" s="68">
        <f>A12+1</f>
        <v>8</v>
      </c>
      <c r="B13" s="21">
        <v>45</v>
      </c>
      <c r="C13" s="21">
        <v>4500000</v>
      </c>
      <c r="D13" s="53" t="s">
        <v>80</v>
      </c>
      <c r="E13" s="22" t="s">
        <v>93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 t="s">
        <v>61</v>
      </c>
      <c r="L13" s="23" t="s">
        <v>98</v>
      </c>
      <c r="M13" s="23" t="s">
        <v>102</v>
      </c>
      <c r="N13" s="24" t="s">
        <v>91</v>
      </c>
      <c r="O13" s="22" t="s">
        <v>37</v>
      </c>
    </row>
    <row r="14" spans="1:15" ht="31.5">
      <c r="A14" s="68">
        <f>A13+1</f>
        <v>9</v>
      </c>
      <c r="B14" s="68">
        <v>34</v>
      </c>
      <c r="C14" s="68">
        <v>3400000</v>
      </c>
      <c r="D14" s="53" t="s">
        <v>232</v>
      </c>
      <c r="E14" s="22" t="s">
        <v>93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69" t="s">
        <v>233</v>
      </c>
      <c r="L14" s="23" t="s">
        <v>98</v>
      </c>
      <c r="M14" s="23" t="s">
        <v>103</v>
      </c>
      <c r="N14" s="24" t="s">
        <v>91</v>
      </c>
      <c r="O14" s="25" t="s">
        <v>41</v>
      </c>
    </row>
    <row r="15" spans="1:15" ht="21">
      <c r="A15" s="68">
        <f>A14+1</f>
        <v>10</v>
      </c>
      <c r="B15" s="21">
        <v>34</v>
      </c>
      <c r="C15" s="21">
        <v>3400000</v>
      </c>
      <c r="D15" s="54" t="s">
        <v>110</v>
      </c>
      <c r="E15" s="22" t="s">
        <v>93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20">
        <v>2533898.31</v>
      </c>
      <c r="L15" s="23" t="s">
        <v>98</v>
      </c>
      <c r="M15" s="23" t="s">
        <v>98</v>
      </c>
      <c r="N15" s="24" t="s">
        <v>91</v>
      </c>
      <c r="O15" s="25" t="s">
        <v>41</v>
      </c>
    </row>
    <row r="16" spans="1:15" ht="21">
      <c r="A16" s="68">
        <f>A15+1</f>
        <v>11</v>
      </c>
      <c r="B16" s="21">
        <v>85</v>
      </c>
      <c r="C16" s="21">
        <v>8500000</v>
      </c>
      <c r="D16" s="55" t="s">
        <v>116</v>
      </c>
      <c r="E16" s="21" t="s">
        <v>111</v>
      </c>
      <c r="F16" s="21">
        <v>876</v>
      </c>
      <c r="G16" s="21" t="s">
        <v>35</v>
      </c>
      <c r="H16" s="21">
        <v>1</v>
      </c>
      <c r="I16" s="21">
        <v>22401000000</v>
      </c>
      <c r="J16" s="21" t="s">
        <v>36</v>
      </c>
      <c r="K16" s="43">
        <v>2600000</v>
      </c>
      <c r="L16" s="42" t="s">
        <v>98</v>
      </c>
      <c r="M16" s="44" t="s">
        <v>119</v>
      </c>
      <c r="N16" s="44" t="s">
        <v>90</v>
      </c>
      <c r="O16" s="37" t="s">
        <v>37</v>
      </c>
    </row>
    <row r="17" spans="1:15" ht="21">
      <c r="A17" s="68">
        <f>A16+1</f>
        <v>12</v>
      </c>
      <c r="B17" s="68">
        <v>51</v>
      </c>
      <c r="C17" s="68">
        <v>2400000</v>
      </c>
      <c r="D17" s="55" t="s">
        <v>231</v>
      </c>
      <c r="E17" s="68" t="s">
        <v>111</v>
      </c>
      <c r="F17" s="68">
        <v>876</v>
      </c>
      <c r="G17" s="68" t="s">
        <v>35</v>
      </c>
      <c r="H17" s="68">
        <v>1</v>
      </c>
      <c r="I17" s="68">
        <v>22401000000</v>
      </c>
      <c r="J17" s="68" t="s">
        <v>36</v>
      </c>
      <c r="K17" s="43">
        <v>2658600</v>
      </c>
      <c r="L17" s="42" t="s">
        <v>98</v>
      </c>
      <c r="M17" s="44" t="s">
        <v>119</v>
      </c>
      <c r="N17" s="44" t="s">
        <v>90</v>
      </c>
      <c r="O17" s="37" t="s">
        <v>37</v>
      </c>
    </row>
    <row r="18" spans="1:15" ht="21">
      <c r="A18" s="68">
        <f>A17+1</f>
        <v>13</v>
      </c>
      <c r="B18" s="21">
        <v>51</v>
      </c>
      <c r="C18" s="21">
        <v>1700000</v>
      </c>
      <c r="D18" s="56" t="s">
        <v>182</v>
      </c>
      <c r="E18" s="40" t="s">
        <v>93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>
        <v>894388</v>
      </c>
      <c r="L18" s="42" t="s">
        <v>98</v>
      </c>
      <c r="M18" s="44" t="s">
        <v>97</v>
      </c>
      <c r="N18" s="34" t="s">
        <v>90</v>
      </c>
      <c r="O18" s="42" t="s">
        <v>37</v>
      </c>
    </row>
    <row r="19" spans="1:15" ht="21">
      <c r="A19" s="68">
        <f>A18+1</f>
        <v>14</v>
      </c>
      <c r="B19" s="21">
        <v>27</v>
      </c>
      <c r="C19" s="21">
        <v>2700000</v>
      </c>
      <c r="D19" s="56" t="s">
        <v>42</v>
      </c>
      <c r="E19" s="40" t="s">
        <v>93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41">
        <v>5500000</v>
      </c>
      <c r="L19" s="42" t="s">
        <v>98</v>
      </c>
      <c r="M19" s="44" t="s">
        <v>97</v>
      </c>
      <c r="N19" s="40" t="s">
        <v>91</v>
      </c>
      <c r="O19" s="40" t="s">
        <v>37</v>
      </c>
    </row>
    <row r="20" spans="1:15" ht="21">
      <c r="A20" s="68">
        <f>A19+1</f>
        <v>15</v>
      </c>
      <c r="B20" s="21" t="s">
        <v>156</v>
      </c>
      <c r="C20" s="21">
        <v>7422070</v>
      </c>
      <c r="D20" s="56" t="s">
        <v>155</v>
      </c>
      <c r="E20" s="40" t="s">
        <v>93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41">
        <v>959000</v>
      </c>
      <c r="L20" s="42" t="s">
        <v>98</v>
      </c>
      <c r="M20" s="44" t="s">
        <v>97</v>
      </c>
      <c r="N20" s="40" t="s">
        <v>91</v>
      </c>
      <c r="O20" s="40" t="s">
        <v>37</v>
      </c>
    </row>
    <row r="21" spans="1:15" ht="21">
      <c r="A21" s="68">
        <f>A20+1</f>
        <v>16</v>
      </c>
      <c r="B21" s="21">
        <v>34</v>
      </c>
      <c r="C21" s="21">
        <v>3400000</v>
      </c>
      <c r="D21" s="56" t="s">
        <v>157</v>
      </c>
      <c r="E21" s="40" t="s">
        <v>93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41">
        <v>1200000</v>
      </c>
      <c r="L21" s="42" t="s">
        <v>98</v>
      </c>
      <c r="M21" s="44" t="s">
        <v>97</v>
      </c>
      <c r="N21" s="40" t="s">
        <v>91</v>
      </c>
      <c r="O21" s="40" t="s">
        <v>41</v>
      </c>
    </row>
    <row r="22" spans="1:15" ht="21">
      <c r="A22" s="68">
        <f>A21+1</f>
        <v>17</v>
      </c>
      <c r="B22" s="21">
        <v>45</v>
      </c>
      <c r="C22" s="21">
        <v>4500000</v>
      </c>
      <c r="D22" s="56" t="s">
        <v>158</v>
      </c>
      <c r="E22" s="40" t="s">
        <v>93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41">
        <v>36580000</v>
      </c>
      <c r="L22" s="42" t="s">
        <v>98</v>
      </c>
      <c r="M22" s="44" t="s">
        <v>165</v>
      </c>
      <c r="N22" s="34" t="s">
        <v>90</v>
      </c>
      <c r="O22" s="42" t="s">
        <v>37</v>
      </c>
    </row>
    <row r="23" spans="1:15" ht="21">
      <c r="A23" s="68">
        <f>A22+1</f>
        <v>18</v>
      </c>
      <c r="B23" s="21">
        <v>66</v>
      </c>
      <c r="C23" s="21">
        <v>6600000</v>
      </c>
      <c r="D23" s="56" t="s">
        <v>159</v>
      </c>
      <c r="E23" s="40" t="s">
        <v>93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41">
        <v>1246716.92</v>
      </c>
      <c r="L23" s="42" t="s">
        <v>98</v>
      </c>
      <c r="M23" s="42" t="s">
        <v>100</v>
      </c>
      <c r="N23" s="34" t="s">
        <v>90</v>
      </c>
      <c r="O23" s="42" t="s">
        <v>37</v>
      </c>
    </row>
    <row r="24" spans="1:15" s="49" customFormat="1" ht="21">
      <c r="A24" s="68">
        <f>A23+1</f>
        <v>19</v>
      </c>
      <c r="B24" s="21">
        <v>51</v>
      </c>
      <c r="C24" s="21">
        <v>1400000</v>
      </c>
      <c r="D24" s="36" t="s">
        <v>40</v>
      </c>
      <c r="E24" s="40" t="s">
        <v>93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41">
        <v>3800000</v>
      </c>
      <c r="L24" s="42" t="s">
        <v>98</v>
      </c>
      <c r="M24" s="42" t="s">
        <v>98</v>
      </c>
      <c r="N24" s="27" t="s">
        <v>91</v>
      </c>
      <c r="O24" s="27" t="s">
        <v>37</v>
      </c>
    </row>
    <row r="25" spans="1:15" ht="21">
      <c r="A25" s="68">
        <f>A24+1</f>
        <v>20</v>
      </c>
      <c r="B25" s="38">
        <v>74</v>
      </c>
      <c r="C25" s="38">
        <v>7493000</v>
      </c>
      <c r="D25" s="57" t="s">
        <v>70</v>
      </c>
      <c r="E25" s="38" t="s">
        <v>93</v>
      </c>
      <c r="F25" s="38">
        <v>876</v>
      </c>
      <c r="G25" s="38" t="s">
        <v>35</v>
      </c>
      <c r="H25" s="38">
        <v>1</v>
      </c>
      <c r="I25" s="38">
        <v>22401000000</v>
      </c>
      <c r="J25" s="38" t="s">
        <v>36</v>
      </c>
      <c r="K25" s="20" t="s">
        <v>162</v>
      </c>
      <c r="L25" s="48" t="s">
        <v>98</v>
      </c>
      <c r="M25" s="25" t="s">
        <v>160</v>
      </c>
      <c r="N25" s="38" t="s">
        <v>90</v>
      </c>
      <c r="O25" s="38" t="s">
        <v>41</v>
      </c>
    </row>
    <row r="26" spans="1:15" ht="21">
      <c r="A26" s="68">
        <f>A25+1</f>
        <v>21</v>
      </c>
      <c r="B26" s="21">
        <v>45</v>
      </c>
      <c r="C26" s="21">
        <v>4500000</v>
      </c>
      <c r="D26" s="50" t="s">
        <v>71</v>
      </c>
      <c r="E26" s="22" t="s">
        <v>93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20">
        <v>2570000</v>
      </c>
      <c r="L26" s="42" t="s">
        <v>98</v>
      </c>
      <c r="M26" s="42" t="s">
        <v>98</v>
      </c>
      <c r="N26" s="24" t="s">
        <v>91</v>
      </c>
      <c r="O26" s="26" t="s">
        <v>37</v>
      </c>
    </row>
    <row r="27" spans="1:15" ht="21">
      <c r="A27" s="68">
        <f>A26+1</f>
        <v>22</v>
      </c>
      <c r="B27" s="21">
        <v>45</v>
      </c>
      <c r="C27" s="21">
        <v>4500000</v>
      </c>
      <c r="D27" s="50" t="s">
        <v>163</v>
      </c>
      <c r="E27" s="22" t="s">
        <v>93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20">
        <v>11682000</v>
      </c>
      <c r="L27" s="42" t="s">
        <v>98</v>
      </c>
      <c r="M27" s="42" t="s">
        <v>100</v>
      </c>
      <c r="N27" s="38" t="s">
        <v>90</v>
      </c>
      <c r="O27" s="26" t="s">
        <v>37</v>
      </c>
    </row>
    <row r="28" spans="1:15" ht="21">
      <c r="A28" s="68">
        <f>A27+1</f>
        <v>23</v>
      </c>
      <c r="B28" s="21">
        <v>72</v>
      </c>
      <c r="C28" s="21">
        <v>7200000</v>
      </c>
      <c r="D28" s="51" t="s">
        <v>109</v>
      </c>
      <c r="E28" s="22" t="s">
        <v>93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20">
        <v>1279806.76</v>
      </c>
      <c r="L28" s="42" t="s">
        <v>98</v>
      </c>
      <c r="M28" s="42" t="s">
        <v>100</v>
      </c>
      <c r="N28" s="24" t="s">
        <v>91</v>
      </c>
      <c r="O28" s="26" t="s">
        <v>37</v>
      </c>
    </row>
    <row r="29" spans="1:15" ht="21">
      <c r="A29" s="21">
        <v>24</v>
      </c>
      <c r="B29" s="29" t="s">
        <v>142</v>
      </c>
      <c r="C29" s="29">
        <v>9220000</v>
      </c>
      <c r="D29" s="36" t="s">
        <v>141</v>
      </c>
      <c r="E29" s="34" t="s">
        <v>111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8000000</v>
      </c>
      <c r="L29" s="42" t="s">
        <v>98</v>
      </c>
      <c r="M29" s="27" t="s">
        <v>97</v>
      </c>
      <c r="N29" s="27" t="s">
        <v>90</v>
      </c>
      <c r="O29" s="37" t="s">
        <v>37</v>
      </c>
    </row>
    <row r="30" spans="1:15" ht="21">
      <c r="A30" s="21">
        <f t="shared" ref="A30:A47" si="0">A29+1</f>
        <v>25</v>
      </c>
      <c r="B30" s="29" t="s">
        <v>149</v>
      </c>
      <c r="C30" s="45">
        <v>7490000</v>
      </c>
      <c r="D30" s="36" t="s">
        <v>150</v>
      </c>
      <c r="E30" s="34" t="s">
        <v>111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14160000</v>
      </c>
      <c r="L30" s="42" t="s">
        <v>98</v>
      </c>
      <c r="M30" s="42" t="s">
        <v>99</v>
      </c>
      <c r="N30" s="42" t="s">
        <v>90</v>
      </c>
      <c r="O30" s="37" t="s">
        <v>37</v>
      </c>
    </row>
    <row r="31" spans="1:15" ht="21">
      <c r="A31" s="21">
        <f t="shared" si="0"/>
        <v>26</v>
      </c>
      <c r="B31" s="29">
        <v>45</v>
      </c>
      <c r="C31" s="29">
        <v>45000000</v>
      </c>
      <c r="D31" s="36" t="s">
        <v>164</v>
      </c>
      <c r="E31" s="34" t="s">
        <v>111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43">
        <v>2590185.34</v>
      </c>
      <c r="L31" s="42" t="s">
        <v>98</v>
      </c>
      <c r="M31" s="42" t="s">
        <v>161</v>
      </c>
      <c r="N31" s="27" t="s">
        <v>91</v>
      </c>
      <c r="O31" s="37" t="s">
        <v>37</v>
      </c>
    </row>
    <row r="32" spans="1:15" ht="21">
      <c r="A32" s="21">
        <f t="shared" si="0"/>
        <v>27</v>
      </c>
      <c r="B32" s="21">
        <v>45</v>
      </c>
      <c r="C32" s="21">
        <v>4500000</v>
      </c>
      <c r="D32" s="51" t="s">
        <v>166</v>
      </c>
      <c r="E32" s="22" t="s">
        <v>93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20">
        <v>10620000</v>
      </c>
      <c r="L32" s="42" t="s">
        <v>98</v>
      </c>
      <c r="M32" s="23" t="s">
        <v>165</v>
      </c>
      <c r="N32" s="27" t="s">
        <v>91</v>
      </c>
      <c r="O32" s="26" t="s">
        <v>37</v>
      </c>
    </row>
    <row r="33" spans="1:15" ht="21">
      <c r="A33" s="21">
        <f t="shared" si="0"/>
        <v>28</v>
      </c>
      <c r="B33" s="21">
        <v>45</v>
      </c>
      <c r="C33" s="21">
        <v>4500000</v>
      </c>
      <c r="D33" s="51" t="s">
        <v>167</v>
      </c>
      <c r="E33" s="22" t="s">
        <v>93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20">
        <v>23600000</v>
      </c>
      <c r="L33" s="42" t="s">
        <v>98</v>
      </c>
      <c r="M33" s="23" t="s">
        <v>165</v>
      </c>
      <c r="N33" s="19" t="s">
        <v>90</v>
      </c>
      <c r="O33" s="26" t="s">
        <v>37</v>
      </c>
    </row>
    <row r="34" spans="1:15" ht="54" customHeight="1">
      <c r="A34" s="21">
        <f t="shared" si="0"/>
        <v>29</v>
      </c>
      <c r="B34" s="21">
        <v>45</v>
      </c>
      <c r="C34" s="21">
        <v>4500000</v>
      </c>
      <c r="D34" s="51" t="s">
        <v>168</v>
      </c>
      <c r="E34" s="22" t="s">
        <v>93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20">
        <v>630243.94999999995</v>
      </c>
      <c r="L34" s="42" t="s">
        <v>98</v>
      </c>
      <c r="M34" s="23" t="s">
        <v>148</v>
      </c>
      <c r="N34" s="27" t="s">
        <v>91</v>
      </c>
      <c r="O34" s="26" t="s">
        <v>37</v>
      </c>
    </row>
    <row r="35" spans="1:15" ht="52.5">
      <c r="A35" s="21">
        <f t="shared" si="0"/>
        <v>30</v>
      </c>
      <c r="B35" s="21">
        <v>45</v>
      </c>
      <c r="C35" s="21">
        <v>4500000</v>
      </c>
      <c r="D35" s="51" t="s">
        <v>169</v>
      </c>
      <c r="E35" s="22" t="s">
        <v>93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20">
        <v>5396853.4000000004</v>
      </c>
      <c r="L35" s="42" t="s">
        <v>98</v>
      </c>
      <c r="M35" s="23" t="s">
        <v>161</v>
      </c>
      <c r="N35" s="27" t="s">
        <v>91</v>
      </c>
      <c r="O35" s="26" t="s">
        <v>37</v>
      </c>
    </row>
    <row r="36" spans="1:15" ht="21">
      <c r="A36" s="21">
        <f t="shared" si="0"/>
        <v>31</v>
      </c>
      <c r="B36" s="21">
        <v>45</v>
      </c>
      <c r="C36" s="21">
        <v>4500000</v>
      </c>
      <c r="D36" s="51" t="s">
        <v>170</v>
      </c>
      <c r="E36" s="22" t="s">
        <v>93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20">
        <v>3904856.78</v>
      </c>
      <c r="L36" s="42" t="s">
        <v>98</v>
      </c>
      <c r="M36" s="42" t="s">
        <v>98</v>
      </c>
      <c r="N36" s="27" t="s">
        <v>91</v>
      </c>
      <c r="O36" s="26" t="s">
        <v>37</v>
      </c>
    </row>
    <row r="37" spans="1:15" ht="21">
      <c r="A37" s="21">
        <f t="shared" si="0"/>
        <v>32</v>
      </c>
      <c r="B37" s="21" t="s">
        <v>175</v>
      </c>
      <c r="C37" s="21">
        <v>4000000</v>
      </c>
      <c r="D37" s="55" t="s">
        <v>176</v>
      </c>
      <c r="E37" s="22" t="s">
        <v>93</v>
      </c>
      <c r="F37" s="19">
        <v>876</v>
      </c>
      <c r="G37" s="19" t="s">
        <v>35</v>
      </c>
      <c r="H37" s="19">
        <v>1</v>
      </c>
      <c r="I37" s="19">
        <v>22401000000</v>
      </c>
      <c r="J37" s="19" t="s">
        <v>36</v>
      </c>
      <c r="K37" s="21" t="s">
        <v>177</v>
      </c>
      <c r="L37" s="42" t="s">
        <v>98</v>
      </c>
      <c r="M37" s="42" t="s">
        <v>178</v>
      </c>
      <c r="N37" s="21" t="s">
        <v>92</v>
      </c>
      <c r="O37" s="21" t="s">
        <v>37</v>
      </c>
    </row>
    <row r="38" spans="1:15" ht="52.5">
      <c r="A38" s="21">
        <f t="shared" si="0"/>
        <v>33</v>
      </c>
      <c r="B38" s="21" t="s">
        <v>179</v>
      </c>
      <c r="C38" s="21">
        <v>7412000</v>
      </c>
      <c r="D38" s="55" t="s">
        <v>180</v>
      </c>
      <c r="E38" s="22" t="s">
        <v>93</v>
      </c>
      <c r="F38" s="19">
        <v>876</v>
      </c>
      <c r="G38" s="19" t="s">
        <v>35</v>
      </c>
      <c r="H38" s="19">
        <v>1</v>
      </c>
      <c r="I38" s="19">
        <v>22401000000</v>
      </c>
      <c r="J38" s="19" t="s">
        <v>36</v>
      </c>
      <c r="K38" s="21" t="s">
        <v>181</v>
      </c>
      <c r="L38" s="42" t="s">
        <v>98</v>
      </c>
      <c r="M38" s="23" t="s">
        <v>101</v>
      </c>
      <c r="N38" s="19" t="s">
        <v>90</v>
      </c>
      <c r="O38" s="26" t="s">
        <v>37</v>
      </c>
    </row>
    <row r="39" spans="1:15" ht="52.5">
      <c r="A39" s="21">
        <f t="shared" si="0"/>
        <v>34</v>
      </c>
      <c r="B39" s="21">
        <v>45</v>
      </c>
      <c r="C39" s="21">
        <v>4500000</v>
      </c>
      <c r="D39" s="65" t="s">
        <v>212</v>
      </c>
      <c r="E39" s="21" t="s">
        <v>93</v>
      </c>
      <c r="F39" s="19">
        <v>876</v>
      </c>
      <c r="G39" s="19" t="s">
        <v>35</v>
      </c>
      <c r="H39" s="19">
        <v>1</v>
      </c>
      <c r="I39" s="19">
        <v>22401000000</v>
      </c>
      <c r="J39" s="19" t="s">
        <v>36</v>
      </c>
      <c r="K39" s="20">
        <v>4154640.61</v>
      </c>
      <c r="L39" s="42" t="s">
        <v>98</v>
      </c>
      <c r="M39" s="23" t="s">
        <v>99</v>
      </c>
      <c r="N39" s="19" t="s">
        <v>90</v>
      </c>
      <c r="O39" s="26" t="s">
        <v>37</v>
      </c>
    </row>
    <row r="40" spans="1:15" ht="21">
      <c r="A40" s="21">
        <f t="shared" si="0"/>
        <v>35</v>
      </c>
      <c r="B40" s="21">
        <v>45</v>
      </c>
      <c r="C40" s="21">
        <v>4500000</v>
      </c>
      <c r="D40" s="57" t="s">
        <v>184</v>
      </c>
      <c r="E40" s="21" t="s">
        <v>93</v>
      </c>
      <c r="F40" s="19">
        <v>876</v>
      </c>
      <c r="G40" s="19" t="s">
        <v>35</v>
      </c>
      <c r="H40" s="19">
        <v>1</v>
      </c>
      <c r="I40" s="19">
        <v>22401000000</v>
      </c>
      <c r="J40" s="19" t="s">
        <v>36</v>
      </c>
      <c r="K40" s="20">
        <v>7733222.0599999996</v>
      </c>
      <c r="L40" s="42" t="s">
        <v>98</v>
      </c>
      <c r="M40" s="23" t="s">
        <v>213</v>
      </c>
      <c r="N40" s="27" t="s">
        <v>91</v>
      </c>
      <c r="O40" s="26" t="s">
        <v>37</v>
      </c>
    </row>
    <row r="41" spans="1:15" ht="81" customHeight="1">
      <c r="A41" s="21">
        <f t="shared" si="0"/>
        <v>36</v>
      </c>
      <c r="B41" s="21">
        <v>45</v>
      </c>
      <c r="C41" s="21">
        <v>4500000</v>
      </c>
      <c r="D41" s="57" t="s">
        <v>185</v>
      </c>
      <c r="E41" s="21" t="s">
        <v>93</v>
      </c>
      <c r="F41" s="19">
        <v>876</v>
      </c>
      <c r="G41" s="19" t="s">
        <v>35</v>
      </c>
      <c r="H41" s="19">
        <v>1</v>
      </c>
      <c r="I41" s="19">
        <v>22401000000</v>
      </c>
      <c r="J41" s="19" t="s">
        <v>36</v>
      </c>
      <c r="K41" s="20">
        <f>11778640*1.18</f>
        <v>13898795.199999999</v>
      </c>
      <c r="L41" s="42" t="s">
        <v>98</v>
      </c>
      <c r="M41" s="23" t="s">
        <v>213</v>
      </c>
      <c r="N41" s="19" t="s">
        <v>90</v>
      </c>
      <c r="O41" s="26" t="s">
        <v>37</v>
      </c>
    </row>
    <row r="42" spans="1:15" ht="84">
      <c r="A42" s="21">
        <f t="shared" si="0"/>
        <v>37</v>
      </c>
      <c r="B42" s="21">
        <v>45</v>
      </c>
      <c r="C42" s="21">
        <v>4500000</v>
      </c>
      <c r="D42" s="57" t="s">
        <v>186</v>
      </c>
      <c r="E42" s="21" t="s">
        <v>93</v>
      </c>
      <c r="F42" s="19">
        <v>876</v>
      </c>
      <c r="G42" s="19" t="s">
        <v>35</v>
      </c>
      <c r="H42" s="19">
        <v>1</v>
      </c>
      <c r="I42" s="19">
        <v>22401000000</v>
      </c>
      <c r="J42" s="19" t="s">
        <v>36</v>
      </c>
      <c r="K42" s="20">
        <f>15064310*1.18</f>
        <v>17775885.800000001</v>
      </c>
      <c r="L42" s="42" t="s">
        <v>98</v>
      </c>
      <c r="M42" s="23" t="s">
        <v>99</v>
      </c>
      <c r="N42" s="19" t="s">
        <v>90</v>
      </c>
      <c r="O42" s="26" t="s">
        <v>37</v>
      </c>
    </row>
    <row r="43" spans="1:15" ht="42">
      <c r="A43" s="21">
        <f t="shared" si="0"/>
        <v>38</v>
      </c>
      <c r="B43" s="21">
        <v>45</v>
      </c>
      <c r="C43" s="21">
        <v>4500000</v>
      </c>
      <c r="D43" s="64" t="s">
        <v>187</v>
      </c>
      <c r="E43" s="21" t="s">
        <v>93</v>
      </c>
      <c r="F43" s="19">
        <v>876</v>
      </c>
      <c r="G43" s="19" t="s">
        <v>35</v>
      </c>
      <c r="H43" s="19">
        <v>1</v>
      </c>
      <c r="I43" s="19">
        <v>22401000000</v>
      </c>
      <c r="J43" s="19" t="s">
        <v>36</v>
      </c>
      <c r="K43" s="20">
        <f>6198980*1.18</f>
        <v>7314796.3999999994</v>
      </c>
      <c r="L43" s="42" t="s">
        <v>98</v>
      </c>
      <c r="M43" s="23" t="s">
        <v>99</v>
      </c>
      <c r="N43" s="27" t="s">
        <v>91</v>
      </c>
      <c r="O43" s="26" t="s">
        <v>37</v>
      </c>
    </row>
    <row r="44" spans="1:15" ht="63">
      <c r="A44" s="21">
        <f t="shared" si="0"/>
        <v>39</v>
      </c>
      <c r="B44" s="21">
        <v>45</v>
      </c>
      <c r="C44" s="21">
        <v>4500000</v>
      </c>
      <c r="D44" s="64" t="s">
        <v>188</v>
      </c>
      <c r="E44" s="21" t="s">
        <v>93</v>
      </c>
      <c r="F44" s="19">
        <v>876</v>
      </c>
      <c r="G44" s="19" t="s">
        <v>35</v>
      </c>
      <c r="H44" s="19">
        <v>1</v>
      </c>
      <c r="I44" s="19">
        <v>22401000000</v>
      </c>
      <c r="J44" s="19" t="s">
        <v>36</v>
      </c>
      <c r="K44" s="20">
        <f>9522190*1.18</f>
        <v>11236184.199999999</v>
      </c>
      <c r="L44" s="42" t="s">
        <v>98</v>
      </c>
      <c r="M44" s="23" t="s">
        <v>99</v>
      </c>
      <c r="N44" s="19" t="s">
        <v>90</v>
      </c>
      <c r="O44" s="26" t="s">
        <v>37</v>
      </c>
    </row>
    <row r="45" spans="1:15" ht="52.5">
      <c r="A45" s="21">
        <f t="shared" si="0"/>
        <v>40</v>
      </c>
      <c r="B45" s="21">
        <v>45</v>
      </c>
      <c r="C45" s="21">
        <v>4500000</v>
      </c>
      <c r="D45" s="63" t="s">
        <v>189</v>
      </c>
      <c r="E45" s="21" t="s">
        <v>93</v>
      </c>
      <c r="F45" s="19">
        <v>876</v>
      </c>
      <c r="G45" s="19" t="s">
        <v>35</v>
      </c>
      <c r="H45" s="19">
        <v>1</v>
      </c>
      <c r="I45" s="19">
        <v>22401000000</v>
      </c>
      <c r="J45" s="19" t="s">
        <v>36</v>
      </c>
      <c r="K45" s="20">
        <f>3124000*1.18</f>
        <v>3686320</v>
      </c>
      <c r="L45" s="42" t="s">
        <v>98</v>
      </c>
      <c r="M45" s="23" t="s">
        <v>99</v>
      </c>
      <c r="N45" s="27" t="s">
        <v>91</v>
      </c>
      <c r="O45" s="26" t="s">
        <v>37</v>
      </c>
    </row>
    <row r="46" spans="1:15" ht="136.5">
      <c r="A46" s="21">
        <f t="shared" si="0"/>
        <v>41</v>
      </c>
      <c r="B46" s="21">
        <v>45</v>
      </c>
      <c r="C46" s="21">
        <v>4500000</v>
      </c>
      <c r="D46" s="63" t="s">
        <v>190</v>
      </c>
      <c r="E46" s="21" t="s">
        <v>93</v>
      </c>
      <c r="F46" s="19">
        <v>876</v>
      </c>
      <c r="G46" s="19" t="s">
        <v>35</v>
      </c>
      <c r="H46" s="19">
        <v>1</v>
      </c>
      <c r="I46" s="19">
        <v>22401000000</v>
      </c>
      <c r="J46" s="19" t="s">
        <v>36</v>
      </c>
      <c r="K46" s="20">
        <f>15165450*1.18</f>
        <v>17895231</v>
      </c>
      <c r="L46" s="42" t="s">
        <v>98</v>
      </c>
      <c r="M46" s="23" t="s">
        <v>99</v>
      </c>
      <c r="N46" s="19" t="s">
        <v>90</v>
      </c>
      <c r="O46" s="26" t="s">
        <v>37</v>
      </c>
    </row>
    <row r="47" spans="1:15" ht="15" customHeight="1">
      <c r="A47" s="89">
        <f t="shared" si="0"/>
        <v>42</v>
      </c>
      <c r="B47" s="89">
        <v>45</v>
      </c>
      <c r="C47" s="89">
        <v>4500000</v>
      </c>
      <c r="D47" s="93" t="s">
        <v>191</v>
      </c>
      <c r="E47" s="89" t="s">
        <v>93</v>
      </c>
      <c r="F47" s="97">
        <v>876</v>
      </c>
      <c r="G47" s="97" t="s">
        <v>35</v>
      </c>
      <c r="H47" s="97">
        <v>1</v>
      </c>
      <c r="I47" s="97">
        <v>22401000000</v>
      </c>
      <c r="J47" s="97" t="s">
        <v>36</v>
      </c>
      <c r="K47" s="104">
        <v>2882271.95</v>
      </c>
      <c r="L47" s="95" t="s">
        <v>98</v>
      </c>
      <c r="M47" s="89" t="s">
        <v>213</v>
      </c>
      <c r="N47" s="89" t="s">
        <v>91</v>
      </c>
      <c r="O47" s="91" t="s">
        <v>37</v>
      </c>
    </row>
    <row r="48" spans="1:15" ht="88.5" customHeight="1">
      <c r="A48" s="90"/>
      <c r="B48" s="90"/>
      <c r="C48" s="90"/>
      <c r="D48" s="94"/>
      <c r="E48" s="90"/>
      <c r="F48" s="98"/>
      <c r="G48" s="98"/>
      <c r="H48" s="98"/>
      <c r="I48" s="98"/>
      <c r="J48" s="98"/>
      <c r="K48" s="106"/>
      <c r="L48" s="96"/>
      <c r="M48" s="90"/>
      <c r="N48" s="90"/>
      <c r="O48" s="92"/>
    </row>
    <row r="49" spans="1:15" ht="47.25" customHeight="1">
      <c r="A49" s="21">
        <f>A47+1</f>
        <v>43</v>
      </c>
      <c r="B49" s="21">
        <v>45</v>
      </c>
      <c r="C49" s="21">
        <v>4500000</v>
      </c>
      <c r="D49" s="57" t="s">
        <v>192</v>
      </c>
      <c r="E49" s="21" t="s">
        <v>93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20">
        <f>3082000*1.18</f>
        <v>3636760</v>
      </c>
      <c r="L49" s="42" t="s">
        <v>98</v>
      </c>
      <c r="M49" s="23" t="s">
        <v>99</v>
      </c>
      <c r="N49" s="27" t="s">
        <v>91</v>
      </c>
      <c r="O49" s="26" t="s">
        <v>37</v>
      </c>
    </row>
    <row r="50" spans="1:15" ht="31.5">
      <c r="A50" s="21">
        <f>A49+1</f>
        <v>44</v>
      </c>
      <c r="B50" s="21">
        <v>45</v>
      </c>
      <c r="C50" s="21">
        <v>4500000</v>
      </c>
      <c r="D50" s="57" t="s">
        <v>193</v>
      </c>
      <c r="E50" s="21" t="s">
        <v>93</v>
      </c>
      <c r="F50" s="19">
        <v>876</v>
      </c>
      <c r="G50" s="19" t="s">
        <v>35</v>
      </c>
      <c r="H50" s="19">
        <v>1</v>
      </c>
      <c r="I50" s="19">
        <v>22401000000</v>
      </c>
      <c r="J50" s="19" t="s">
        <v>36</v>
      </c>
      <c r="K50" s="20">
        <f>1610000*1.18</f>
        <v>1899800</v>
      </c>
      <c r="L50" s="42" t="s">
        <v>98</v>
      </c>
      <c r="M50" s="23" t="s">
        <v>99</v>
      </c>
      <c r="N50" s="27" t="s">
        <v>91</v>
      </c>
      <c r="O50" s="26" t="s">
        <v>37</v>
      </c>
    </row>
    <row r="51" spans="1:15" ht="37.5" customHeight="1">
      <c r="A51" s="21">
        <f>A50+1</f>
        <v>45</v>
      </c>
      <c r="B51" s="21">
        <v>45</v>
      </c>
      <c r="C51" s="21">
        <v>4500000</v>
      </c>
      <c r="D51" s="57" t="s">
        <v>194</v>
      </c>
      <c r="E51" s="21" t="s">
        <v>93</v>
      </c>
      <c r="F51" s="19">
        <v>876</v>
      </c>
      <c r="G51" s="19" t="s">
        <v>35</v>
      </c>
      <c r="H51" s="19">
        <v>1</v>
      </c>
      <c r="I51" s="19">
        <v>22401000000</v>
      </c>
      <c r="J51" s="19" t="s">
        <v>36</v>
      </c>
      <c r="K51" s="20">
        <f>7457630*1.18</f>
        <v>8800003.4000000004</v>
      </c>
      <c r="L51" s="42" t="s">
        <v>98</v>
      </c>
      <c r="M51" s="23" t="s">
        <v>99</v>
      </c>
      <c r="N51" s="27" t="s">
        <v>91</v>
      </c>
      <c r="O51" s="26" t="s">
        <v>37</v>
      </c>
    </row>
    <row r="52" spans="1:15" ht="15" customHeight="1">
      <c r="A52" s="89">
        <v>46</v>
      </c>
      <c r="B52" s="89">
        <v>45</v>
      </c>
      <c r="C52" s="89">
        <v>4500000</v>
      </c>
      <c r="D52" s="101" t="s">
        <v>195</v>
      </c>
      <c r="E52" s="102" t="s">
        <v>93</v>
      </c>
      <c r="F52" s="97">
        <v>876</v>
      </c>
      <c r="G52" s="97" t="s">
        <v>35</v>
      </c>
      <c r="H52" s="97">
        <v>1</v>
      </c>
      <c r="I52" s="97">
        <v>22401000000</v>
      </c>
      <c r="J52" s="97" t="s">
        <v>36</v>
      </c>
      <c r="K52" s="112">
        <v>14096650.66</v>
      </c>
      <c r="L52" s="95" t="s">
        <v>98</v>
      </c>
      <c r="M52" s="102" t="s">
        <v>99</v>
      </c>
      <c r="N52" s="102" t="s">
        <v>90</v>
      </c>
      <c r="O52" s="91" t="s">
        <v>37</v>
      </c>
    </row>
    <row r="53" spans="1:15">
      <c r="A53" s="100"/>
      <c r="B53" s="100"/>
      <c r="C53" s="100"/>
      <c r="D53" s="101"/>
      <c r="E53" s="102"/>
      <c r="F53" s="103"/>
      <c r="G53" s="103"/>
      <c r="H53" s="103"/>
      <c r="I53" s="103"/>
      <c r="J53" s="103"/>
      <c r="K53" s="112"/>
      <c r="L53" s="107"/>
      <c r="M53" s="102"/>
      <c r="N53" s="102"/>
      <c r="O53" s="99"/>
    </row>
    <row r="54" spans="1:15">
      <c r="A54" s="100"/>
      <c r="B54" s="100"/>
      <c r="C54" s="100"/>
      <c r="D54" s="101"/>
      <c r="E54" s="102"/>
      <c r="F54" s="103"/>
      <c r="G54" s="103"/>
      <c r="H54" s="103"/>
      <c r="I54" s="103"/>
      <c r="J54" s="103"/>
      <c r="K54" s="112"/>
      <c r="L54" s="107"/>
      <c r="M54" s="102"/>
      <c r="N54" s="102"/>
      <c r="O54" s="99"/>
    </row>
    <row r="55" spans="1:15">
      <c r="A55" s="100"/>
      <c r="B55" s="100"/>
      <c r="C55" s="100"/>
      <c r="D55" s="101"/>
      <c r="E55" s="102"/>
      <c r="F55" s="103"/>
      <c r="G55" s="103"/>
      <c r="H55" s="103"/>
      <c r="I55" s="103"/>
      <c r="J55" s="103"/>
      <c r="K55" s="112"/>
      <c r="L55" s="107"/>
      <c r="M55" s="102"/>
      <c r="N55" s="102"/>
      <c r="O55" s="99"/>
    </row>
    <row r="56" spans="1:15">
      <c r="A56" s="100"/>
      <c r="B56" s="100"/>
      <c r="C56" s="100"/>
      <c r="D56" s="101"/>
      <c r="E56" s="102"/>
      <c r="F56" s="103"/>
      <c r="G56" s="103"/>
      <c r="H56" s="103"/>
      <c r="I56" s="103"/>
      <c r="J56" s="103"/>
      <c r="K56" s="112"/>
      <c r="L56" s="107"/>
      <c r="M56" s="102"/>
      <c r="N56" s="102"/>
      <c r="O56" s="99"/>
    </row>
    <row r="57" spans="1:15">
      <c r="A57" s="100"/>
      <c r="B57" s="100"/>
      <c r="C57" s="100"/>
      <c r="D57" s="101"/>
      <c r="E57" s="102"/>
      <c r="F57" s="103"/>
      <c r="G57" s="103"/>
      <c r="H57" s="103"/>
      <c r="I57" s="103"/>
      <c r="J57" s="103"/>
      <c r="K57" s="112"/>
      <c r="L57" s="107"/>
      <c r="M57" s="102"/>
      <c r="N57" s="102"/>
      <c r="O57" s="99"/>
    </row>
    <row r="58" spans="1:15" ht="129.75" customHeight="1">
      <c r="A58" s="100"/>
      <c r="B58" s="90"/>
      <c r="C58" s="90"/>
      <c r="D58" s="101"/>
      <c r="E58" s="102"/>
      <c r="F58" s="98"/>
      <c r="G58" s="98"/>
      <c r="H58" s="98"/>
      <c r="I58" s="98"/>
      <c r="J58" s="98"/>
      <c r="K58" s="112"/>
      <c r="L58" s="96"/>
      <c r="M58" s="102"/>
      <c r="N58" s="102"/>
      <c r="O58" s="92"/>
    </row>
    <row r="59" spans="1:15" ht="21" customHeight="1">
      <c r="A59" s="102">
        <v>47</v>
      </c>
      <c r="B59" s="89">
        <v>45</v>
      </c>
      <c r="C59" s="89">
        <v>4500000</v>
      </c>
      <c r="D59" s="101" t="s">
        <v>196</v>
      </c>
      <c r="E59" s="102" t="s">
        <v>93</v>
      </c>
      <c r="F59" s="97">
        <v>876</v>
      </c>
      <c r="G59" s="97" t="s">
        <v>35</v>
      </c>
      <c r="H59" s="97">
        <v>1</v>
      </c>
      <c r="I59" s="97">
        <v>22401000000</v>
      </c>
      <c r="J59" s="97" t="s">
        <v>36</v>
      </c>
      <c r="K59" s="104">
        <v>4235770.87</v>
      </c>
      <c r="L59" s="95" t="s">
        <v>98</v>
      </c>
      <c r="M59" s="108" t="s">
        <v>99</v>
      </c>
      <c r="N59" s="91" t="s">
        <v>91</v>
      </c>
      <c r="O59" s="91" t="s">
        <v>37</v>
      </c>
    </row>
    <row r="60" spans="1:15">
      <c r="A60" s="102"/>
      <c r="B60" s="100"/>
      <c r="C60" s="100"/>
      <c r="D60" s="101"/>
      <c r="E60" s="102"/>
      <c r="F60" s="103"/>
      <c r="G60" s="103"/>
      <c r="H60" s="103"/>
      <c r="I60" s="103"/>
      <c r="J60" s="103"/>
      <c r="K60" s="105"/>
      <c r="L60" s="107"/>
      <c r="M60" s="102"/>
      <c r="N60" s="99"/>
      <c r="O60" s="99"/>
    </row>
    <row r="61" spans="1:15" ht="122.25" customHeight="1">
      <c r="A61" s="102"/>
      <c r="B61" s="100"/>
      <c r="C61" s="100"/>
      <c r="D61" s="101"/>
      <c r="E61" s="102"/>
      <c r="F61" s="98"/>
      <c r="G61" s="98"/>
      <c r="H61" s="98"/>
      <c r="I61" s="98"/>
      <c r="J61" s="98"/>
      <c r="K61" s="106"/>
      <c r="L61" s="96"/>
      <c r="M61" s="102"/>
      <c r="N61" s="92"/>
      <c r="O61" s="92"/>
    </row>
    <row r="62" spans="1:15" ht="31.5">
      <c r="A62" s="59">
        <v>48</v>
      </c>
      <c r="B62" s="59">
        <v>45</v>
      </c>
      <c r="C62" s="59">
        <v>4500000</v>
      </c>
      <c r="D62" s="57" t="s">
        <v>197</v>
      </c>
      <c r="E62" s="22" t="s">
        <v>93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20">
        <f>10000000*1.18</f>
        <v>11800000</v>
      </c>
      <c r="L62" s="42" t="s">
        <v>98</v>
      </c>
      <c r="M62" s="61" t="s">
        <v>99</v>
      </c>
      <c r="N62" s="19" t="s">
        <v>90</v>
      </c>
      <c r="O62" s="26" t="s">
        <v>37</v>
      </c>
    </row>
    <row r="63" spans="1:15" ht="21" customHeight="1">
      <c r="A63" s="102">
        <v>49</v>
      </c>
      <c r="B63" s="113">
        <v>45</v>
      </c>
      <c r="C63" s="113">
        <v>4500000</v>
      </c>
      <c r="D63" s="101" t="s">
        <v>198</v>
      </c>
      <c r="E63" s="109" t="s">
        <v>93</v>
      </c>
      <c r="F63" s="97">
        <v>876</v>
      </c>
      <c r="G63" s="97" t="s">
        <v>35</v>
      </c>
      <c r="H63" s="97">
        <v>1</v>
      </c>
      <c r="I63" s="97">
        <v>22401000000</v>
      </c>
      <c r="J63" s="97" t="s">
        <v>36</v>
      </c>
      <c r="K63" s="104">
        <v>12235080.039999999</v>
      </c>
      <c r="L63" s="95" t="s">
        <v>98</v>
      </c>
      <c r="M63" s="116" t="s">
        <v>99</v>
      </c>
      <c r="N63" s="91" t="s">
        <v>90</v>
      </c>
      <c r="O63" s="91" t="s">
        <v>37</v>
      </c>
    </row>
    <row r="64" spans="1:15">
      <c r="A64" s="102"/>
      <c r="B64" s="114"/>
      <c r="C64" s="114"/>
      <c r="D64" s="101"/>
      <c r="E64" s="110"/>
      <c r="F64" s="103"/>
      <c r="G64" s="103"/>
      <c r="H64" s="103"/>
      <c r="I64" s="103"/>
      <c r="J64" s="103"/>
      <c r="K64" s="105"/>
      <c r="L64" s="107"/>
      <c r="M64" s="117"/>
      <c r="N64" s="99"/>
      <c r="O64" s="99"/>
    </row>
    <row r="65" spans="1:15" ht="87" customHeight="1">
      <c r="A65" s="102"/>
      <c r="B65" s="115"/>
      <c r="C65" s="115"/>
      <c r="D65" s="101"/>
      <c r="E65" s="111"/>
      <c r="F65" s="98"/>
      <c r="G65" s="98"/>
      <c r="H65" s="98"/>
      <c r="I65" s="98"/>
      <c r="J65" s="98"/>
      <c r="K65" s="106"/>
      <c r="L65" s="96"/>
      <c r="M65" s="118"/>
      <c r="N65" s="92"/>
      <c r="O65" s="92"/>
    </row>
    <row r="66" spans="1:15" ht="21">
      <c r="A66" s="21">
        <v>50</v>
      </c>
      <c r="B66" s="60">
        <v>45</v>
      </c>
      <c r="C66" s="60">
        <v>4500000</v>
      </c>
      <c r="D66" s="63" t="s">
        <v>199</v>
      </c>
      <c r="E66" s="22" t="s">
        <v>93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20">
        <f>971800*1.18</f>
        <v>1146724</v>
      </c>
      <c r="L66" s="42" t="s">
        <v>98</v>
      </c>
      <c r="M66" s="61" t="s">
        <v>213</v>
      </c>
      <c r="N66" s="27" t="s">
        <v>91</v>
      </c>
      <c r="O66" s="26" t="s">
        <v>37</v>
      </c>
    </row>
    <row r="67" spans="1:15" ht="21">
      <c r="A67" s="21">
        <v>51</v>
      </c>
      <c r="B67" s="60">
        <v>45</v>
      </c>
      <c r="C67" s="60">
        <v>4500000</v>
      </c>
      <c r="D67" s="64" t="s">
        <v>200</v>
      </c>
      <c r="E67" s="22" t="s">
        <v>93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20">
        <v>1034003.66</v>
      </c>
      <c r="L67" s="42" t="s">
        <v>98</v>
      </c>
      <c r="M67" s="61" t="s">
        <v>213</v>
      </c>
      <c r="N67" s="27" t="s">
        <v>91</v>
      </c>
      <c r="O67" s="26" t="s">
        <v>37</v>
      </c>
    </row>
    <row r="68" spans="1:15" ht="21">
      <c r="A68" s="21">
        <v>52</v>
      </c>
      <c r="B68" s="60">
        <v>45</v>
      </c>
      <c r="C68" s="60">
        <v>4500000</v>
      </c>
      <c r="D68" s="70" t="s">
        <v>226</v>
      </c>
      <c r="E68" s="22" t="s">
        <v>93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20">
        <v>3791520.65</v>
      </c>
      <c r="L68" s="42" t="s">
        <v>98</v>
      </c>
      <c r="M68" s="61" t="s">
        <v>99</v>
      </c>
      <c r="N68" s="27" t="s">
        <v>91</v>
      </c>
      <c r="O68" s="26" t="s">
        <v>37</v>
      </c>
    </row>
    <row r="69" spans="1:15" ht="21">
      <c r="A69" s="21">
        <v>53</v>
      </c>
      <c r="B69" s="60">
        <v>45</v>
      </c>
      <c r="C69" s="60">
        <v>4500000</v>
      </c>
      <c r="D69" s="66" t="s">
        <v>201</v>
      </c>
      <c r="E69" s="22" t="s">
        <v>93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20">
        <f>875000*1.18</f>
        <v>1032500</v>
      </c>
      <c r="L69" s="42" t="s">
        <v>98</v>
      </c>
      <c r="M69" s="62" t="s">
        <v>123</v>
      </c>
      <c r="N69" s="27" t="s">
        <v>91</v>
      </c>
      <c r="O69" s="26" t="s">
        <v>37</v>
      </c>
    </row>
    <row r="70" spans="1:15" ht="21">
      <c r="A70" s="21">
        <v>54</v>
      </c>
      <c r="B70" s="60">
        <v>45</v>
      </c>
      <c r="C70" s="60">
        <v>4500000</v>
      </c>
      <c r="D70" s="66" t="s">
        <v>202</v>
      </c>
      <c r="E70" s="22" t="s">
        <v>93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20">
        <v>697168.47</v>
      </c>
      <c r="L70" s="42" t="s">
        <v>98</v>
      </c>
      <c r="M70" s="62" t="s">
        <v>213</v>
      </c>
      <c r="N70" s="27" t="s">
        <v>91</v>
      </c>
      <c r="O70" s="26" t="s">
        <v>37</v>
      </c>
    </row>
    <row r="71" spans="1:15" ht="21">
      <c r="A71" s="21">
        <v>55</v>
      </c>
      <c r="B71" s="60">
        <v>45</v>
      </c>
      <c r="C71" s="60">
        <v>4500000</v>
      </c>
      <c r="D71" s="66" t="s">
        <v>227</v>
      </c>
      <c r="E71" s="22" t="s">
        <v>93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20">
        <v>2205378.0699999998</v>
      </c>
      <c r="L71" s="42" t="s">
        <v>98</v>
      </c>
      <c r="M71" s="62" t="s">
        <v>217</v>
      </c>
      <c r="N71" s="27" t="s">
        <v>91</v>
      </c>
      <c r="O71" s="26" t="s">
        <v>37</v>
      </c>
    </row>
    <row r="72" spans="1:15" ht="21">
      <c r="A72" s="21">
        <v>56</v>
      </c>
      <c r="B72" s="60">
        <v>45</v>
      </c>
      <c r="C72" s="60">
        <v>4500000</v>
      </c>
      <c r="D72" s="66" t="s">
        <v>203</v>
      </c>
      <c r="E72" s="22" t="s">
        <v>93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20">
        <v>194680000</v>
      </c>
      <c r="L72" s="42" t="s">
        <v>98</v>
      </c>
      <c r="M72" s="62" t="s">
        <v>204</v>
      </c>
      <c r="N72" s="19" t="s">
        <v>90</v>
      </c>
      <c r="O72" s="26" t="s">
        <v>37</v>
      </c>
    </row>
    <row r="73" spans="1:15" ht="21">
      <c r="A73" s="21">
        <v>57</v>
      </c>
      <c r="B73" s="60">
        <v>45</v>
      </c>
      <c r="C73" s="60">
        <v>4500000</v>
      </c>
      <c r="D73" s="67" t="s">
        <v>205</v>
      </c>
      <c r="E73" s="22" t="s">
        <v>93</v>
      </c>
      <c r="F73" s="19">
        <v>876</v>
      </c>
      <c r="G73" s="19" t="s">
        <v>35</v>
      </c>
      <c r="H73" s="19">
        <v>1</v>
      </c>
      <c r="I73" s="19">
        <v>22401000000</v>
      </c>
      <c r="J73" s="19" t="s">
        <v>36</v>
      </c>
      <c r="K73" s="20">
        <f>920000*1.18</f>
        <v>1085600</v>
      </c>
      <c r="L73" s="42" t="s">
        <v>98</v>
      </c>
      <c r="M73" s="62" t="s">
        <v>216</v>
      </c>
      <c r="N73" s="27" t="s">
        <v>91</v>
      </c>
      <c r="O73" s="26" t="s">
        <v>37</v>
      </c>
    </row>
    <row r="74" spans="1:15" ht="31.5">
      <c r="A74" s="21">
        <v>58</v>
      </c>
      <c r="B74" s="60">
        <v>45</v>
      </c>
      <c r="C74" s="60">
        <v>4500000</v>
      </c>
      <c r="D74" s="67" t="s">
        <v>228</v>
      </c>
      <c r="E74" s="22" t="s">
        <v>93</v>
      </c>
      <c r="F74" s="19">
        <v>876</v>
      </c>
      <c r="G74" s="19" t="s">
        <v>35</v>
      </c>
      <c r="H74" s="19">
        <v>1</v>
      </c>
      <c r="I74" s="19">
        <v>22401000000</v>
      </c>
      <c r="J74" s="19" t="s">
        <v>36</v>
      </c>
      <c r="K74" s="20">
        <v>3347864.72</v>
      </c>
      <c r="L74" s="42" t="s">
        <v>98</v>
      </c>
      <c r="M74" s="62" t="s">
        <v>216</v>
      </c>
      <c r="N74" s="27" t="s">
        <v>91</v>
      </c>
      <c r="O74" s="26" t="s">
        <v>37</v>
      </c>
    </row>
    <row r="75" spans="1:15" ht="21">
      <c r="A75" s="21">
        <v>59</v>
      </c>
      <c r="B75" s="60">
        <v>45</v>
      </c>
      <c r="C75" s="60">
        <v>4500000</v>
      </c>
      <c r="D75" s="67" t="s">
        <v>206</v>
      </c>
      <c r="E75" s="22" t="s">
        <v>93</v>
      </c>
      <c r="F75" s="19">
        <v>876</v>
      </c>
      <c r="G75" s="19" t="s">
        <v>35</v>
      </c>
      <c r="H75" s="19">
        <v>1</v>
      </c>
      <c r="I75" s="19">
        <v>22401000000</v>
      </c>
      <c r="J75" s="19" t="s">
        <v>36</v>
      </c>
      <c r="K75" s="20">
        <v>14628730.09</v>
      </c>
      <c r="L75" s="42" t="s">
        <v>98</v>
      </c>
      <c r="M75" s="62" t="s">
        <v>215</v>
      </c>
      <c r="N75" s="19" t="s">
        <v>90</v>
      </c>
      <c r="O75" s="26" t="s">
        <v>37</v>
      </c>
    </row>
    <row r="76" spans="1:15" ht="21">
      <c r="A76" s="21">
        <v>60</v>
      </c>
      <c r="B76" s="60">
        <v>45</v>
      </c>
      <c r="C76" s="60">
        <v>4500000</v>
      </c>
      <c r="D76" s="58" t="s">
        <v>207</v>
      </c>
      <c r="E76" s="22" t="s">
        <v>93</v>
      </c>
      <c r="F76" s="19">
        <v>876</v>
      </c>
      <c r="G76" s="19" t="s">
        <v>35</v>
      </c>
      <c r="H76" s="19">
        <v>1</v>
      </c>
      <c r="I76" s="19">
        <v>22401000000</v>
      </c>
      <c r="J76" s="19" t="s">
        <v>36</v>
      </c>
      <c r="K76" s="20">
        <f>1188370.16*1.18</f>
        <v>1402276.7887999997</v>
      </c>
      <c r="L76" s="42" t="s">
        <v>98</v>
      </c>
      <c r="M76" s="61" t="s">
        <v>213</v>
      </c>
      <c r="N76" s="27" t="s">
        <v>91</v>
      </c>
      <c r="O76" s="26" t="s">
        <v>37</v>
      </c>
    </row>
    <row r="77" spans="1:15" ht="21">
      <c r="A77" s="21">
        <v>61</v>
      </c>
      <c r="B77" s="60">
        <v>45</v>
      </c>
      <c r="C77" s="60">
        <v>4500000</v>
      </c>
      <c r="D77" s="58" t="s">
        <v>208</v>
      </c>
      <c r="E77" s="22" t="s">
        <v>93</v>
      </c>
      <c r="F77" s="19">
        <v>876</v>
      </c>
      <c r="G77" s="19" t="s">
        <v>35</v>
      </c>
      <c r="H77" s="19">
        <v>1</v>
      </c>
      <c r="I77" s="19">
        <v>22401000000</v>
      </c>
      <c r="J77" s="19" t="s">
        <v>36</v>
      </c>
      <c r="K77" s="20">
        <v>1544570.9</v>
      </c>
      <c r="L77" s="42" t="s">
        <v>98</v>
      </c>
      <c r="M77" s="61" t="s">
        <v>213</v>
      </c>
      <c r="N77" s="27" t="s">
        <v>91</v>
      </c>
      <c r="O77" s="26" t="s">
        <v>37</v>
      </c>
    </row>
    <row r="78" spans="1:15" ht="21">
      <c r="A78" s="21">
        <v>62</v>
      </c>
      <c r="B78" s="60">
        <v>45</v>
      </c>
      <c r="C78" s="60">
        <v>4500000</v>
      </c>
      <c r="D78" s="58" t="s">
        <v>209</v>
      </c>
      <c r="E78" s="22" t="s">
        <v>93</v>
      </c>
      <c r="F78" s="19">
        <v>876</v>
      </c>
      <c r="G78" s="19" t="s">
        <v>35</v>
      </c>
      <c r="H78" s="19">
        <v>1</v>
      </c>
      <c r="I78" s="19">
        <v>22401000000</v>
      </c>
      <c r="J78" s="19" t="s">
        <v>36</v>
      </c>
      <c r="K78" s="20">
        <v>3083052.93</v>
      </c>
      <c r="L78" s="42" t="s">
        <v>98</v>
      </c>
      <c r="M78" s="61" t="s">
        <v>213</v>
      </c>
      <c r="N78" s="27" t="s">
        <v>91</v>
      </c>
      <c r="O78" s="26" t="s">
        <v>37</v>
      </c>
    </row>
    <row r="79" spans="1:15" ht="21">
      <c r="A79" s="21">
        <v>63</v>
      </c>
      <c r="B79" s="60">
        <v>45</v>
      </c>
      <c r="C79" s="60">
        <v>4500000</v>
      </c>
      <c r="D79" s="58" t="s">
        <v>210</v>
      </c>
      <c r="E79" s="22" t="s">
        <v>93</v>
      </c>
      <c r="F79" s="19">
        <v>876</v>
      </c>
      <c r="G79" s="19" t="s">
        <v>35</v>
      </c>
      <c r="H79" s="19">
        <v>1</v>
      </c>
      <c r="I79" s="19">
        <v>22401000000</v>
      </c>
      <c r="J79" s="19" t="s">
        <v>36</v>
      </c>
      <c r="K79" s="20">
        <f>3395686*1.18</f>
        <v>4006909.48</v>
      </c>
      <c r="L79" s="42" t="s">
        <v>98</v>
      </c>
      <c r="M79" s="61" t="s">
        <v>213</v>
      </c>
      <c r="N79" s="27" t="s">
        <v>91</v>
      </c>
      <c r="O79" s="26" t="s">
        <v>37</v>
      </c>
    </row>
    <row r="80" spans="1:15" ht="21">
      <c r="A80" s="68">
        <v>64</v>
      </c>
      <c r="B80" s="60">
        <v>45</v>
      </c>
      <c r="C80" s="60">
        <v>4500000</v>
      </c>
      <c r="D80" s="66" t="s">
        <v>229</v>
      </c>
      <c r="E80" s="22" t="s">
        <v>93</v>
      </c>
      <c r="F80" s="19">
        <v>876</v>
      </c>
      <c r="G80" s="19" t="s">
        <v>35</v>
      </c>
      <c r="H80" s="19">
        <v>1</v>
      </c>
      <c r="I80" s="19">
        <v>22401000000</v>
      </c>
      <c r="J80" s="19" t="s">
        <v>36</v>
      </c>
      <c r="K80" s="69">
        <v>12390000</v>
      </c>
      <c r="L80" s="42" t="s">
        <v>98</v>
      </c>
      <c r="M80" s="62" t="s">
        <v>97</v>
      </c>
      <c r="N80" s="19" t="s">
        <v>90</v>
      </c>
      <c r="O80" s="26" t="s">
        <v>37</v>
      </c>
    </row>
    <row r="81" spans="1:15" ht="21">
      <c r="A81" s="68">
        <v>65</v>
      </c>
      <c r="B81" s="60">
        <v>45</v>
      </c>
      <c r="C81" s="60">
        <v>4500000</v>
      </c>
      <c r="D81" s="66" t="s">
        <v>230</v>
      </c>
      <c r="E81" s="22" t="s">
        <v>93</v>
      </c>
      <c r="F81" s="19">
        <v>876</v>
      </c>
      <c r="G81" s="19" t="s">
        <v>35</v>
      </c>
      <c r="H81" s="19">
        <v>1</v>
      </c>
      <c r="I81" s="19">
        <v>22401000000</v>
      </c>
      <c r="J81" s="19" t="s">
        <v>36</v>
      </c>
      <c r="K81" s="69">
        <v>210040000</v>
      </c>
      <c r="L81" s="42" t="s">
        <v>98</v>
      </c>
      <c r="M81" s="62" t="s">
        <v>234</v>
      </c>
      <c r="N81" s="19" t="s">
        <v>90</v>
      </c>
      <c r="O81" s="26" t="s">
        <v>37</v>
      </c>
    </row>
    <row r="82" spans="1:15" ht="21">
      <c r="A82" s="21">
        <v>66</v>
      </c>
      <c r="B82" s="60">
        <v>45</v>
      </c>
      <c r="C82" s="60">
        <v>4500000</v>
      </c>
      <c r="D82" s="66" t="s">
        <v>211</v>
      </c>
      <c r="E82" s="22" t="s">
        <v>93</v>
      </c>
      <c r="F82" s="19">
        <v>876</v>
      </c>
      <c r="G82" s="19" t="s">
        <v>35</v>
      </c>
      <c r="H82" s="19">
        <v>1</v>
      </c>
      <c r="I82" s="19">
        <v>22401000000</v>
      </c>
      <c r="J82" s="19" t="s">
        <v>36</v>
      </c>
      <c r="K82" s="20">
        <v>3904856.78</v>
      </c>
      <c r="L82" s="42" t="s">
        <v>98</v>
      </c>
      <c r="M82" s="61" t="s">
        <v>214</v>
      </c>
      <c r="N82" s="27" t="s">
        <v>91</v>
      </c>
      <c r="O82" s="26" t="s">
        <v>37</v>
      </c>
    </row>
    <row r="83" spans="1:15" ht="31.5">
      <c r="A83" s="60">
        <v>67</v>
      </c>
      <c r="B83" s="60">
        <v>45</v>
      </c>
      <c r="C83" s="60">
        <v>4500000</v>
      </c>
      <c r="D83" s="50" t="s">
        <v>218</v>
      </c>
      <c r="E83" s="22" t="s">
        <v>93</v>
      </c>
      <c r="F83" s="19">
        <v>876</v>
      </c>
      <c r="G83" s="19" t="s">
        <v>35</v>
      </c>
      <c r="H83" s="19">
        <v>1</v>
      </c>
      <c r="I83" s="19">
        <v>22401000000</v>
      </c>
      <c r="J83" s="19" t="s">
        <v>36</v>
      </c>
      <c r="K83" s="20">
        <v>5889136.5199999996</v>
      </c>
      <c r="L83" s="42" t="s">
        <v>98</v>
      </c>
      <c r="M83" s="61" t="s">
        <v>214</v>
      </c>
      <c r="N83" s="27" t="s">
        <v>91</v>
      </c>
      <c r="O83" s="26" t="s">
        <v>37</v>
      </c>
    </row>
    <row r="84" spans="1:15" ht="21">
      <c r="A84" s="60">
        <v>68</v>
      </c>
      <c r="B84" s="60">
        <v>45</v>
      </c>
      <c r="C84" s="60">
        <v>4500000</v>
      </c>
      <c r="D84" s="50" t="s">
        <v>219</v>
      </c>
      <c r="E84" s="22" t="s">
        <v>93</v>
      </c>
      <c r="F84" s="19">
        <v>876</v>
      </c>
      <c r="G84" s="19" t="s">
        <v>35</v>
      </c>
      <c r="H84" s="19">
        <v>1</v>
      </c>
      <c r="I84" s="19">
        <v>22401000000</v>
      </c>
      <c r="J84" s="19" t="s">
        <v>36</v>
      </c>
      <c r="K84" s="20">
        <v>50001735</v>
      </c>
      <c r="L84" s="42" t="s">
        <v>98</v>
      </c>
      <c r="M84" s="62" t="s">
        <v>217</v>
      </c>
      <c r="N84" s="19" t="s">
        <v>90</v>
      </c>
      <c r="O84" s="26" t="s">
        <v>37</v>
      </c>
    </row>
  </sheetData>
  <mergeCells count="74">
    <mergeCell ref="N52:N58"/>
    <mergeCell ref="O52:O58"/>
    <mergeCell ref="B63:B65"/>
    <mergeCell ref="C63:C65"/>
    <mergeCell ref="A63:A65"/>
    <mergeCell ref="F63:F65"/>
    <mergeCell ref="G63:G65"/>
    <mergeCell ref="M63:M65"/>
    <mergeCell ref="N63:N65"/>
    <mergeCell ref="O63:O65"/>
    <mergeCell ref="H63:H65"/>
    <mergeCell ref="I63:I65"/>
    <mergeCell ref="J63:J65"/>
    <mergeCell ref="K63:K65"/>
    <mergeCell ref="L63:L65"/>
    <mergeCell ref="I52:I58"/>
    <mergeCell ref="J52:J58"/>
    <mergeCell ref="K52:K58"/>
    <mergeCell ref="L52:L58"/>
    <mergeCell ref="M52:M58"/>
    <mergeCell ref="A47:A48"/>
    <mergeCell ref="K47:K48"/>
    <mergeCell ref="A52:A58"/>
    <mergeCell ref="M47:M48"/>
    <mergeCell ref="A59:A61"/>
    <mergeCell ref="D63:D65"/>
    <mergeCell ref="F47:F48"/>
    <mergeCell ref="G47:G48"/>
    <mergeCell ref="H47:H48"/>
    <mergeCell ref="E63:E65"/>
    <mergeCell ref="B52:B58"/>
    <mergeCell ref="C52:C58"/>
    <mergeCell ref="D52:D58"/>
    <mergeCell ref="E52:E58"/>
    <mergeCell ref="F52:F58"/>
    <mergeCell ref="G52:G58"/>
    <mergeCell ref="H52:H58"/>
    <mergeCell ref="O59:O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N47:N48"/>
    <mergeCell ref="O47:O48"/>
    <mergeCell ref="B47:B48"/>
    <mergeCell ref="C47:C48"/>
    <mergeCell ref="D47:D48"/>
    <mergeCell ref="E47:E48"/>
    <mergeCell ref="L47:L48"/>
    <mergeCell ref="I47:I48"/>
    <mergeCell ref="J47:J48"/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9" sqref="D29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88" t="s">
        <v>21</v>
      </c>
      <c r="B1" s="88" t="s">
        <v>7</v>
      </c>
      <c r="C1" s="88" t="s">
        <v>8</v>
      </c>
      <c r="D1" s="88" t="s">
        <v>9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</v>
      </c>
      <c r="O1" s="88" t="s">
        <v>23</v>
      </c>
    </row>
    <row r="2" spans="1:15" ht="42" customHeight="1">
      <c r="A2" s="88"/>
      <c r="B2" s="88"/>
      <c r="C2" s="88"/>
      <c r="D2" s="88" t="s">
        <v>11</v>
      </c>
      <c r="E2" s="88" t="s">
        <v>12</v>
      </c>
      <c r="F2" s="88" t="s">
        <v>13</v>
      </c>
      <c r="G2" s="88"/>
      <c r="H2" s="88" t="s">
        <v>14</v>
      </c>
      <c r="I2" s="88" t="s">
        <v>15</v>
      </c>
      <c r="J2" s="88"/>
      <c r="K2" s="88" t="s">
        <v>33</v>
      </c>
      <c r="L2" s="88" t="s">
        <v>16</v>
      </c>
      <c r="M2" s="88"/>
      <c r="N2" s="88"/>
      <c r="O2" s="88"/>
    </row>
    <row r="3" spans="1:15" ht="84" customHeight="1">
      <c r="A3" s="88"/>
      <c r="B3" s="88"/>
      <c r="C3" s="88"/>
      <c r="D3" s="88"/>
      <c r="E3" s="88"/>
      <c r="F3" s="13" t="s">
        <v>17</v>
      </c>
      <c r="G3" s="13" t="s">
        <v>18</v>
      </c>
      <c r="H3" s="88"/>
      <c r="I3" s="13" t="s">
        <v>19</v>
      </c>
      <c r="J3" s="13" t="s">
        <v>18</v>
      </c>
      <c r="K3" s="88"/>
      <c r="L3" s="13" t="s">
        <v>29</v>
      </c>
      <c r="M3" s="9" t="s">
        <v>22</v>
      </c>
      <c r="N3" s="88"/>
      <c r="O3" s="8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85" t="s">
        <v>173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1">
      <c r="A6" s="21">
        <v>1</v>
      </c>
      <c r="B6" s="21">
        <v>51</v>
      </c>
      <c r="C6" s="21">
        <v>1700000</v>
      </c>
      <c r="D6" s="53" t="s">
        <v>38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6300000</v>
      </c>
      <c r="L6" s="23" t="s">
        <v>103</v>
      </c>
      <c r="M6" s="23" t="s">
        <v>104</v>
      </c>
      <c r="N6" s="24" t="s">
        <v>90</v>
      </c>
      <c r="O6" s="22" t="s">
        <v>37</v>
      </c>
    </row>
    <row r="7" spans="1:15" ht="21">
      <c r="A7" s="21">
        <f>A6+1</f>
        <v>2</v>
      </c>
      <c r="B7" s="21">
        <v>27</v>
      </c>
      <c r="C7" s="21">
        <v>2700000</v>
      </c>
      <c r="D7" s="53" t="s">
        <v>42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 t="s">
        <v>39</v>
      </c>
      <c r="L7" s="23" t="s">
        <v>103</v>
      </c>
      <c r="M7" s="23" t="s">
        <v>45</v>
      </c>
      <c r="N7" s="24" t="s">
        <v>90</v>
      </c>
      <c r="O7" s="22" t="s">
        <v>37</v>
      </c>
    </row>
    <row r="8" spans="1:15" ht="21">
      <c r="A8" s="21">
        <f t="shared" ref="A8:A25" si="0">A7+1</f>
        <v>3</v>
      </c>
      <c r="B8" s="21">
        <v>51</v>
      </c>
      <c r="C8" s="21">
        <v>5110200</v>
      </c>
      <c r="D8" s="53" t="s">
        <v>43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16000000</v>
      </c>
      <c r="L8" s="23" t="s">
        <v>103</v>
      </c>
      <c r="M8" s="23" t="s">
        <v>105</v>
      </c>
      <c r="N8" s="24" t="s">
        <v>90</v>
      </c>
      <c r="O8" s="22" t="s">
        <v>41</v>
      </c>
    </row>
    <row r="9" spans="1:15" ht="21">
      <c r="A9" s="21">
        <f t="shared" si="0"/>
        <v>4</v>
      </c>
      <c r="B9" s="21">
        <v>10</v>
      </c>
      <c r="C9" s="21">
        <v>1000000</v>
      </c>
      <c r="D9" s="53" t="s">
        <v>44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700000</v>
      </c>
      <c r="L9" s="23" t="s">
        <v>103</v>
      </c>
      <c r="M9" s="23" t="s">
        <v>101</v>
      </c>
      <c r="N9" s="24" t="s">
        <v>91</v>
      </c>
      <c r="O9" s="22" t="s">
        <v>37</v>
      </c>
    </row>
    <row r="10" spans="1:15" ht="21">
      <c r="A10" s="21">
        <f t="shared" si="0"/>
        <v>5</v>
      </c>
      <c r="B10" s="21">
        <v>51</v>
      </c>
      <c r="C10" s="21">
        <v>1400000</v>
      </c>
      <c r="D10" s="53" t="s">
        <v>40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>
        <v>3750000</v>
      </c>
      <c r="L10" s="23" t="s">
        <v>103</v>
      </c>
      <c r="M10" s="23" t="s">
        <v>45</v>
      </c>
      <c r="N10" s="24" t="s">
        <v>91</v>
      </c>
      <c r="O10" s="22" t="s">
        <v>37</v>
      </c>
    </row>
    <row r="11" spans="1:15" ht="21">
      <c r="A11" s="21">
        <f t="shared" si="0"/>
        <v>6</v>
      </c>
      <c r="B11" s="21">
        <v>34</v>
      </c>
      <c r="C11" s="21">
        <v>3400000</v>
      </c>
      <c r="D11" s="53" t="s">
        <v>46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>
        <v>1000000</v>
      </c>
      <c r="L11" s="23" t="s">
        <v>103</v>
      </c>
      <c r="M11" s="23" t="s">
        <v>106</v>
      </c>
      <c r="N11" s="24" t="s">
        <v>91</v>
      </c>
      <c r="O11" s="22" t="s">
        <v>41</v>
      </c>
    </row>
    <row r="12" spans="1:15" ht="21">
      <c r="A12" s="21">
        <f t="shared" si="0"/>
        <v>7</v>
      </c>
      <c r="B12" s="21">
        <v>34</v>
      </c>
      <c r="C12" s="21">
        <v>3400000</v>
      </c>
      <c r="D12" s="53" t="s">
        <v>47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3000000</v>
      </c>
      <c r="L12" s="23" t="s">
        <v>103</v>
      </c>
      <c r="M12" s="23" t="s">
        <v>106</v>
      </c>
      <c r="N12" s="24" t="s">
        <v>91</v>
      </c>
      <c r="O12" s="22" t="s">
        <v>41</v>
      </c>
    </row>
    <row r="13" spans="1:15" s="49" customFormat="1" ht="21">
      <c r="A13" s="21">
        <f t="shared" si="0"/>
        <v>8</v>
      </c>
      <c r="B13" s="21">
        <v>45</v>
      </c>
      <c r="C13" s="21">
        <v>4500000</v>
      </c>
      <c r="D13" s="53" t="s">
        <v>81</v>
      </c>
      <c r="E13" s="40" t="s">
        <v>93</v>
      </c>
      <c r="F13" s="34">
        <v>876</v>
      </c>
      <c r="G13" s="34" t="s">
        <v>35</v>
      </c>
      <c r="H13" s="34">
        <v>1</v>
      </c>
      <c r="I13" s="34">
        <v>22401000000</v>
      </c>
      <c r="J13" s="34" t="s">
        <v>36</v>
      </c>
      <c r="K13" s="41" t="s">
        <v>65</v>
      </c>
      <c r="L13" s="42" t="s">
        <v>103</v>
      </c>
      <c r="M13" s="42" t="s">
        <v>106</v>
      </c>
      <c r="N13" s="27" t="s">
        <v>90</v>
      </c>
      <c r="O13" s="40" t="s">
        <v>37</v>
      </c>
    </row>
    <row r="14" spans="1:15" ht="21">
      <c r="A14" s="21">
        <f t="shared" si="0"/>
        <v>9</v>
      </c>
      <c r="B14" s="21">
        <v>45</v>
      </c>
      <c r="C14" s="21">
        <v>4500000</v>
      </c>
      <c r="D14" s="53" t="s">
        <v>82</v>
      </c>
      <c r="E14" s="22" t="s">
        <v>93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20" t="s">
        <v>67</v>
      </c>
      <c r="L14" s="23" t="s">
        <v>103</v>
      </c>
      <c r="M14" s="23" t="s">
        <v>106</v>
      </c>
      <c r="N14" s="24" t="s">
        <v>91</v>
      </c>
      <c r="O14" s="22" t="s">
        <v>37</v>
      </c>
    </row>
    <row r="15" spans="1:15" ht="21">
      <c r="A15" s="21">
        <f t="shared" si="0"/>
        <v>10</v>
      </c>
      <c r="B15" s="21">
        <v>45</v>
      </c>
      <c r="C15" s="21">
        <v>4500000</v>
      </c>
      <c r="D15" s="53" t="s">
        <v>83</v>
      </c>
      <c r="E15" s="22" t="s">
        <v>93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20" t="s">
        <v>66</v>
      </c>
      <c r="L15" s="23" t="s">
        <v>103</v>
      </c>
      <c r="M15" s="23" t="s">
        <v>107</v>
      </c>
      <c r="N15" s="24" t="s">
        <v>90</v>
      </c>
      <c r="O15" s="22" t="s">
        <v>37</v>
      </c>
    </row>
    <row r="16" spans="1:15" ht="21">
      <c r="A16" s="21">
        <f t="shared" si="0"/>
        <v>11</v>
      </c>
      <c r="B16" s="21">
        <v>45</v>
      </c>
      <c r="C16" s="21">
        <v>4500000</v>
      </c>
      <c r="D16" s="53" t="s">
        <v>84</v>
      </c>
      <c r="E16" s="22" t="s">
        <v>93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20" t="s">
        <v>68</v>
      </c>
      <c r="L16" s="23" t="s">
        <v>103</v>
      </c>
      <c r="M16" s="23" t="s">
        <v>107</v>
      </c>
      <c r="N16" s="24" t="s">
        <v>91</v>
      </c>
      <c r="O16" s="22" t="s">
        <v>37</v>
      </c>
    </row>
    <row r="17" spans="1:15" ht="21">
      <c r="A17" s="21">
        <f t="shared" si="0"/>
        <v>12</v>
      </c>
      <c r="B17" s="21">
        <v>45</v>
      </c>
      <c r="C17" s="21">
        <v>4500000</v>
      </c>
      <c r="D17" s="53" t="s">
        <v>85</v>
      </c>
      <c r="E17" s="22" t="s">
        <v>93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20" t="s">
        <v>69</v>
      </c>
      <c r="L17" s="23" t="s">
        <v>103</v>
      </c>
      <c r="M17" s="23" t="s">
        <v>107</v>
      </c>
      <c r="N17" s="24" t="s">
        <v>91</v>
      </c>
      <c r="O17" s="22" t="s">
        <v>37</v>
      </c>
    </row>
    <row r="18" spans="1:15" ht="21">
      <c r="A18" s="68">
        <f t="shared" si="0"/>
        <v>13</v>
      </c>
      <c r="B18" s="68">
        <v>45</v>
      </c>
      <c r="C18" s="68">
        <v>4500000</v>
      </c>
      <c r="D18" s="53" t="s">
        <v>220</v>
      </c>
      <c r="E18" s="22" t="s">
        <v>93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69">
        <v>8000000</v>
      </c>
      <c r="L18" s="23" t="s">
        <v>103</v>
      </c>
      <c r="M18" s="23" t="s">
        <v>97</v>
      </c>
      <c r="N18" s="24" t="s">
        <v>91</v>
      </c>
      <c r="O18" s="22" t="s">
        <v>37</v>
      </c>
    </row>
    <row r="19" spans="1:15" ht="31.5">
      <c r="A19" s="68">
        <f t="shared" si="0"/>
        <v>14</v>
      </c>
      <c r="B19" s="68">
        <v>45</v>
      </c>
      <c r="C19" s="68">
        <v>4500000</v>
      </c>
      <c r="D19" s="53" t="s">
        <v>221</v>
      </c>
      <c r="E19" s="22" t="s">
        <v>93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69">
        <v>1500000</v>
      </c>
      <c r="L19" s="23" t="s">
        <v>103</v>
      </c>
      <c r="M19" s="23" t="s">
        <v>222</v>
      </c>
      <c r="N19" s="24" t="s">
        <v>91</v>
      </c>
      <c r="O19" s="22" t="s">
        <v>37</v>
      </c>
    </row>
    <row r="20" spans="1:15" ht="31.5">
      <c r="A20" s="68">
        <f t="shared" si="0"/>
        <v>15</v>
      </c>
      <c r="B20" s="68">
        <v>45</v>
      </c>
      <c r="C20" s="68">
        <v>4500000</v>
      </c>
      <c r="D20" s="53" t="s">
        <v>223</v>
      </c>
      <c r="E20" s="22" t="s">
        <v>93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69">
        <v>8500000</v>
      </c>
      <c r="L20" s="23" t="s">
        <v>103</v>
      </c>
      <c r="M20" s="23" t="s">
        <v>222</v>
      </c>
      <c r="N20" s="24" t="s">
        <v>91</v>
      </c>
      <c r="O20" s="22" t="s">
        <v>37</v>
      </c>
    </row>
    <row r="21" spans="1:15" ht="31.5">
      <c r="A21" s="68">
        <f t="shared" si="0"/>
        <v>16</v>
      </c>
      <c r="B21" s="68">
        <v>45</v>
      </c>
      <c r="C21" s="68">
        <v>4500000</v>
      </c>
      <c r="D21" s="53" t="s">
        <v>224</v>
      </c>
      <c r="E21" s="22" t="s">
        <v>93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69">
        <v>5000000</v>
      </c>
      <c r="L21" s="23" t="s">
        <v>103</v>
      </c>
      <c r="M21" s="23" t="s">
        <v>222</v>
      </c>
      <c r="N21" s="24" t="s">
        <v>91</v>
      </c>
      <c r="O21" s="22" t="s">
        <v>37</v>
      </c>
    </row>
    <row r="22" spans="1:15" ht="31.5">
      <c r="A22" s="68">
        <f t="shared" si="0"/>
        <v>17</v>
      </c>
      <c r="B22" s="68">
        <v>45</v>
      </c>
      <c r="C22" s="68">
        <v>4500000</v>
      </c>
      <c r="D22" s="53" t="s">
        <v>225</v>
      </c>
      <c r="E22" s="22" t="s">
        <v>93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69">
        <v>2000000</v>
      </c>
      <c r="L22" s="23" t="s">
        <v>103</v>
      </c>
      <c r="M22" s="23" t="s">
        <v>222</v>
      </c>
      <c r="N22" s="24" t="s">
        <v>91</v>
      </c>
      <c r="O22" s="22" t="s">
        <v>37</v>
      </c>
    </row>
    <row r="23" spans="1:15" ht="31.5">
      <c r="A23" s="68">
        <f t="shared" si="0"/>
        <v>18</v>
      </c>
      <c r="B23" s="68">
        <v>65</v>
      </c>
      <c r="C23" s="68">
        <v>6500000</v>
      </c>
      <c r="D23" s="53" t="s">
        <v>55</v>
      </c>
      <c r="E23" s="22" t="s">
        <v>93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69" t="s">
        <v>56</v>
      </c>
      <c r="L23" s="23" t="s">
        <v>103</v>
      </c>
      <c r="M23" s="23" t="s">
        <v>236</v>
      </c>
      <c r="N23" s="24" t="s">
        <v>92</v>
      </c>
      <c r="O23" s="22" t="s">
        <v>37</v>
      </c>
    </row>
    <row r="24" spans="1:15" ht="31.5">
      <c r="A24" s="68">
        <f t="shared" si="0"/>
        <v>19</v>
      </c>
      <c r="B24" s="68">
        <v>65</v>
      </c>
      <c r="C24" s="68">
        <v>6500000</v>
      </c>
      <c r="D24" s="53" t="s">
        <v>237</v>
      </c>
      <c r="E24" s="22" t="s">
        <v>93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69" t="s">
        <v>53</v>
      </c>
      <c r="L24" s="23" t="s">
        <v>103</v>
      </c>
      <c r="M24" s="23" t="s">
        <v>222</v>
      </c>
      <c r="N24" s="38" t="s">
        <v>90</v>
      </c>
      <c r="O24" s="26" t="s">
        <v>37</v>
      </c>
    </row>
    <row r="25" spans="1:15" ht="31.5">
      <c r="A25" s="68">
        <f t="shared" si="0"/>
        <v>20</v>
      </c>
      <c r="B25" s="68">
        <v>65</v>
      </c>
      <c r="C25" s="68">
        <v>6500000</v>
      </c>
      <c r="D25" s="53" t="s">
        <v>238</v>
      </c>
      <c r="E25" s="22" t="s">
        <v>93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69" t="s">
        <v>239</v>
      </c>
      <c r="L25" s="23" t="s">
        <v>103</v>
      </c>
      <c r="M25" s="23" t="s">
        <v>222</v>
      </c>
      <c r="N25" s="38" t="s">
        <v>90</v>
      </c>
      <c r="O25" s="26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7" r:id="rId1" display="http://zakupki.gov.ru/223/purchase/public/purchase/info/common-info.html?purchaseId=554606&amp;&amp;purchaseMethodType=is"/>
    <hyperlink ref="D9" r:id="rId2" display="http://zakupki.gov.ru/223/purchase/public/purchase/info/common-info.html?purchaseId=586814&amp;&amp;purchaseMethodType=is"/>
    <hyperlink ref="D11" r:id="rId3" display="http://zakupki.gov.ru/223/purchase/public/purchase/info/common-info.html?purchaseId=278208&amp;&amp;purchaseMethodType=is"/>
  </hyperlinks>
  <pageMargins left="0.25" right="0.25" top="0.75" bottom="0.75" header="0.3" footer="0.3"/>
  <pageSetup paperSize="9" scale="70" orientation="landscape" horizontalDpi="1200" verticalDpi="120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G17" sqref="G17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88" t="s">
        <v>21</v>
      </c>
      <c r="B1" s="88" t="s">
        <v>7</v>
      </c>
      <c r="C1" s="88" t="s">
        <v>8</v>
      </c>
      <c r="D1" s="88" t="s">
        <v>9</v>
      </c>
      <c r="E1" s="88"/>
      <c r="F1" s="88"/>
      <c r="G1" s="88"/>
      <c r="H1" s="88"/>
      <c r="I1" s="88"/>
      <c r="J1" s="88"/>
      <c r="K1" s="88"/>
      <c r="L1" s="88"/>
      <c r="M1" s="88"/>
      <c r="N1" s="88" t="s">
        <v>10</v>
      </c>
      <c r="O1" s="88" t="s">
        <v>23</v>
      </c>
    </row>
    <row r="2" spans="1:15" ht="43.5" customHeight="1">
      <c r="A2" s="88"/>
      <c r="B2" s="88"/>
      <c r="C2" s="88"/>
      <c r="D2" s="88" t="s">
        <v>11</v>
      </c>
      <c r="E2" s="88" t="s">
        <v>12</v>
      </c>
      <c r="F2" s="88" t="s">
        <v>13</v>
      </c>
      <c r="G2" s="88"/>
      <c r="H2" s="88" t="s">
        <v>14</v>
      </c>
      <c r="I2" s="88" t="s">
        <v>15</v>
      </c>
      <c r="J2" s="88"/>
      <c r="K2" s="88" t="s">
        <v>33</v>
      </c>
      <c r="L2" s="88" t="s">
        <v>16</v>
      </c>
      <c r="M2" s="88"/>
      <c r="N2" s="88"/>
      <c r="O2" s="88"/>
    </row>
    <row r="3" spans="1:15" ht="87.75" customHeight="1">
      <c r="A3" s="88"/>
      <c r="B3" s="88"/>
      <c r="C3" s="88"/>
      <c r="D3" s="88"/>
      <c r="E3" s="88"/>
      <c r="F3" s="13" t="s">
        <v>17</v>
      </c>
      <c r="G3" s="13" t="s">
        <v>18</v>
      </c>
      <c r="H3" s="88"/>
      <c r="I3" s="13" t="s">
        <v>19</v>
      </c>
      <c r="J3" s="13" t="s">
        <v>18</v>
      </c>
      <c r="K3" s="88"/>
      <c r="L3" s="13" t="s">
        <v>29</v>
      </c>
      <c r="M3" s="9" t="s">
        <v>22</v>
      </c>
      <c r="N3" s="88"/>
      <c r="O3" s="8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85" t="s">
        <v>174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21">
      <c r="A6" s="21">
        <v>1</v>
      </c>
      <c r="B6" s="21">
        <v>66</v>
      </c>
      <c r="C6" s="21">
        <v>6613021</v>
      </c>
      <c r="D6" s="22" t="s">
        <v>48</v>
      </c>
      <c r="E6" s="22" t="s">
        <v>93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1600000</v>
      </c>
      <c r="L6" s="23" t="s">
        <v>87</v>
      </c>
      <c r="M6" s="23" t="s">
        <v>88</v>
      </c>
      <c r="N6" s="24" t="s">
        <v>90</v>
      </c>
      <c r="O6" s="22" t="s">
        <v>37</v>
      </c>
    </row>
    <row r="7" spans="1:15" ht="21">
      <c r="A7" s="21">
        <f>A6+1</f>
        <v>2</v>
      </c>
      <c r="B7" s="21" t="s">
        <v>49</v>
      </c>
      <c r="C7" s="21">
        <v>5020000</v>
      </c>
      <c r="D7" s="22" t="s">
        <v>50</v>
      </c>
      <c r="E7" s="22" t="s">
        <v>93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4000000</v>
      </c>
      <c r="L7" s="23" t="s">
        <v>87</v>
      </c>
      <c r="M7" s="23" t="s">
        <v>88</v>
      </c>
      <c r="N7" s="24" t="s">
        <v>90</v>
      </c>
      <c r="O7" s="22" t="s">
        <v>41</v>
      </c>
    </row>
    <row r="8" spans="1:15" ht="21">
      <c r="A8" s="21">
        <f t="shared" ref="A8:A15" si="0">A7+1</f>
        <v>3</v>
      </c>
      <c r="B8" s="21" t="s">
        <v>49</v>
      </c>
      <c r="C8" s="21">
        <v>5020000</v>
      </c>
      <c r="D8" s="22" t="s">
        <v>51</v>
      </c>
      <c r="E8" s="22" t="s">
        <v>93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3000000</v>
      </c>
      <c r="L8" s="23" t="s">
        <v>87</v>
      </c>
      <c r="M8" s="23" t="s">
        <v>88</v>
      </c>
      <c r="N8" s="24" t="s">
        <v>90</v>
      </c>
      <c r="O8" s="22" t="s">
        <v>41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52</v>
      </c>
      <c r="E9" s="22" t="s">
        <v>93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54</v>
      </c>
      <c r="L9" s="23" t="s">
        <v>87</v>
      </c>
      <c r="M9" s="23" t="s">
        <v>88</v>
      </c>
      <c r="N9" s="24" t="s">
        <v>91</v>
      </c>
      <c r="O9" s="22" t="s">
        <v>37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52</v>
      </c>
      <c r="E10" s="22" t="s">
        <v>93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53</v>
      </c>
      <c r="L10" s="23" t="s">
        <v>87</v>
      </c>
      <c r="M10" s="23" t="s">
        <v>89</v>
      </c>
      <c r="N10" s="24" t="s">
        <v>91</v>
      </c>
      <c r="O10" s="22" t="s">
        <v>37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57</v>
      </c>
      <c r="E11" s="22" t="s">
        <v>93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 t="s">
        <v>58</v>
      </c>
      <c r="L11" s="23" t="s">
        <v>87</v>
      </c>
      <c r="M11" s="23" t="s">
        <v>88</v>
      </c>
      <c r="N11" s="24" t="s">
        <v>91</v>
      </c>
      <c r="O11" s="22" t="s">
        <v>37</v>
      </c>
    </row>
    <row r="12" spans="1:15" ht="21">
      <c r="A12" s="21">
        <f t="shared" si="0"/>
        <v>7</v>
      </c>
      <c r="B12" s="21" t="s">
        <v>86</v>
      </c>
      <c r="C12" s="21">
        <v>7492060</v>
      </c>
      <c r="D12" s="22" t="s">
        <v>59</v>
      </c>
      <c r="E12" s="22" t="s">
        <v>93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32000000</v>
      </c>
      <c r="L12" s="23" t="s">
        <v>87</v>
      </c>
      <c r="M12" s="23" t="s">
        <v>88</v>
      </c>
      <c r="N12" s="24" t="s">
        <v>90</v>
      </c>
      <c r="O12" s="22" t="s">
        <v>37</v>
      </c>
    </row>
    <row r="13" spans="1:15" ht="21">
      <c r="A13" s="21">
        <f t="shared" si="0"/>
        <v>8</v>
      </c>
      <c r="B13" s="21">
        <v>45</v>
      </c>
      <c r="C13" s="21">
        <v>4500000</v>
      </c>
      <c r="D13" s="22" t="s">
        <v>60</v>
      </c>
      <c r="E13" s="22" t="s">
        <v>93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>
        <v>10000000</v>
      </c>
      <c r="L13" s="23" t="s">
        <v>87</v>
      </c>
      <c r="M13" s="23" t="s">
        <v>88</v>
      </c>
      <c r="N13" s="24" t="s">
        <v>90</v>
      </c>
      <c r="O13" s="22" t="s">
        <v>37</v>
      </c>
    </row>
    <row r="14" spans="1:15" ht="21">
      <c r="A14" s="21">
        <f t="shared" si="0"/>
        <v>9</v>
      </c>
      <c r="B14" s="29">
        <v>85</v>
      </c>
      <c r="C14" s="39">
        <v>8500000</v>
      </c>
      <c r="D14" s="40" t="s">
        <v>117</v>
      </c>
      <c r="E14" s="40" t="s">
        <v>111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42000000</v>
      </c>
      <c r="L14" s="42" t="s">
        <v>87</v>
      </c>
      <c r="M14" s="42" t="s">
        <v>120</v>
      </c>
      <c r="N14" s="27" t="s">
        <v>90</v>
      </c>
      <c r="O14" s="40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40" t="s">
        <v>118</v>
      </c>
      <c r="E15" s="40" t="s">
        <v>93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1468500</v>
      </c>
      <c r="L15" s="42" t="s">
        <v>87</v>
      </c>
      <c r="M15" s="42" t="s">
        <v>120</v>
      </c>
      <c r="N15" s="27" t="s">
        <v>91</v>
      </c>
      <c r="O15" s="40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2014-05-28T12:26:16Z</cp:lastPrinted>
  <dcterms:created xsi:type="dcterms:W3CDTF">2012-09-20T12:37:52Z</dcterms:created>
  <dcterms:modified xsi:type="dcterms:W3CDTF">2014-05-28T12:29:59Z</dcterms:modified>
</cp:coreProperties>
</file>